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showInkAnnotation="0" autoCompressPictures="0"/>
  <mc:AlternateContent xmlns:mc="http://schemas.openxmlformats.org/markup-compatibility/2006">
    <mc:Choice Requires="x15">
      <x15ac:absPath xmlns:x15ac="http://schemas.microsoft.com/office/spreadsheetml/2010/11/ac" url="G:\SCOL\Direction\CFVU\2024\CFVU du 27 septembre 2024\Retour composantes\STAPS\"/>
    </mc:Choice>
  </mc:AlternateContent>
  <xr:revisionPtr revIDLastSave="0" documentId="13_ncr:1_{88EF15BE-F02D-42B5-B962-F2807D7950D6}" xr6:coauthVersionLast="47" xr6:coauthVersionMax="47" xr10:uidLastSave="{00000000-0000-0000-0000-000000000000}"/>
  <bookViews>
    <workbookView xWindow="-120" yWindow="-120" windowWidth="29040" windowHeight="15720" tabRatio="500" xr2:uid="{00000000-000D-0000-FFFF-FFFF00000000}"/>
  </bookViews>
  <sheets>
    <sheet name="DEUST 2" sheetId="2" r:id="rId1"/>
    <sheet name="L1" sheetId="14" r:id="rId2"/>
    <sheet name="L2 APAS" sheetId="18" r:id="rId3"/>
    <sheet name="L2 EM" sheetId="16" r:id="rId4"/>
    <sheet name="L2 ES" sheetId="17" r:id="rId5"/>
    <sheet name="L3 APAS" sheetId="7" r:id="rId6"/>
    <sheet name="L3 EM" sheetId="9" r:id="rId7"/>
    <sheet name="L3 ES" sheetId="8" r:id="rId8"/>
    <sheet name="M1 PRS" sheetId="11" r:id="rId9"/>
    <sheet name="M2 PRS" sheetId="12" r:id="rId10"/>
    <sheet name="Master MEEF" sheetId="13"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E45" i="18" l="1"/>
  <c r="E41" i="18"/>
  <c r="E34" i="18"/>
  <c r="E28" i="18"/>
  <c r="D27" i="18"/>
  <c r="C27" i="18"/>
  <c r="E22" i="18"/>
  <c r="E19" i="18"/>
  <c r="E11" i="18"/>
  <c r="E5" i="18"/>
  <c r="D4" i="18"/>
  <c r="C4" i="18"/>
  <c r="E4" i="18" l="1"/>
  <c r="C3" i="18"/>
  <c r="E27" i="18"/>
  <c r="D3" i="18"/>
  <c r="E3" i="18"/>
  <c r="D33" i="17" l="1"/>
  <c r="C33" i="17"/>
  <c r="D29" i="17"/>
  <c r="C29" i="17"/>
  <c r="B29" i="17"/>
  <c r="D25" i="17"/>
  <c r="C25" i="17"/>
  <c r="B25" i="17"/>
  <c r="D20" i="17"/>
  <c r="C20" i="17"/>
  <c r="B20" i="17"/>
  <c r="D14" i="17"/>
  <c r="C14" i="17"/>
  <c r="B14" i="17"/>
  <c r="D10" i="17"/>
  <c r="C10" i="17"/>
  <c r="B10" i="17"/>
  <c r="D3" i="17"/>
  <c r="C3" i="17"/>
  <c r="B3" i="17"/>
  <c r="D19" i="17" l="1"/>
  <c r="C19" i="17"/>
  <c r="D2" i="17"/>
  <c r="B19" i="17"/>
  <c r="C2" i="17"/>
  <c r="C37" i="17" s="1"/>
  <c r="B2" i="17"/>
  <c r="D37" i="17"/>
  <c r="H32" i="16"/>
  <c r="G32" i="16"/>
  <c r="C32" i="16"/>
  <c r="H4" i="16"/>
  <c r="G4" i="16"/>
  <c r="C4" i="16"/>
  <c r="D3" i="16"/>
  <c r="J2" i="11"/>
  <c r="B37" i="17" l="1"/>
  <c r="C3" i="16"/>
  <c r="J29" i="7"/>
  <c r="I29" i="7"/>
  <c r="G29" i="7"/>
  <c r="F29" i="7"/>
  <c r="E29" i="7"/>
  <c r="E43" i="8"/>
  <c r="E20" i="8"/>
  <c r="F43" i="8"/>
  <c r="F20" i="8"/>
  <c r="E14" i="7"/>
  <c r="F14" i="7"/>
  <c r="I30" i="12"/>
  <c r="I28" i="9"/>
  <c r="I26" i="9"/>
  <c r="J33" i="11"/>
  <c r="J22" i="11"/>
  <c r="J21" i="11"/>
  <c r="G30" i="12"/>
  <c r="I10" i="12"/>
  <c r="I9" i="12"/>
  <c r="I4" i="12"/>
  <c r="I3" i="12"/>
  <c r="J35" i="11"/>
  <c r="J34" i="11"/>
  <c r="J15" i="11"/>
  <c r="J12" i="11"/>
  <c r="J11" i="11"/>
  <c r="G43" i="8"/>
  <c r="G20" i="8"/>
  <c r="I43" i="8"/>
  <c r="I2" i="8"/>
  <c r="I3" i="8"/>
  <c r="I4" i="8"/>
  <c r="I5" i="8"/>
  <c r="J43" i="8"/>
  <c r="J20" i="8"/>
  <c r="J45" i="8" s="1"/>
  <c r="F18" i="9"/>
  <c r="F38" i="9"/>
  <c r="G18" i="9"/>
  <c r="G38" i="9"/>
  <c r="I2" i="9"/>
  <c r="I3" i="9"/>
  <c r="I4" i="9"/>
  <c r="I5" i="9"/>
  <c r="I6" i="9"/>
  <c r="I7" i="9"/>
  <c r="I8" i="9"/>
  <c r="I9" i="9"/>
  <c r="I10" i="9"/>
  <c r="I12" i="9"/>
  <c r="I13" i="9"/>
  <c r="I15" i="9"/>
  <c r="I16" i="9"/>
  <c r="I17" i="9"/>
  <c r="I21" i="9"/>
  <c r="I22" i="9"/>
  <c r="I23" i="9"/>
  <c r="I24" i="9"/>
  <c r="I25" i="9"/>
  <c r="I27" i="9"/>
  <c r="I29" i="9"/>
  <c r="I30" i="9"/>
  <c r="I32" i="9"/>
  <c r="I33" i="9"/>
  <c r="I35" i="9"/>
  <c r="I36" i="9"/>
  <c r="I37" i="9"/>
  <c r="J18" i="9"/>
  <c r="J38" i="9"/>
  <c r="E18" i="9"/>
  <c r="E38" i="9"/>
  <c r="G14" i="7"/>
  <c r="I2" i="7"/>
  <c r="I4" i="7"/>
  <c r="I5" i="7"/>
  <c r="I7" i="7"/>
  <c r="I8" i="7"/>
  <c r="I10" i="7"/>
  <c r="I11" i="7"/>
  <c r="I12" i="7"/>
  <c r="J14" i="7"/>
  <c r="E40" i="9" l="1"/>
  <c r="J40" i="9"/>
  <c r="F40" i="9"/>
  <c r="G40" i="9"/>
  <c r="I20" i="8"/>
  <c r="I45" i="8" s="1"/>
  <c r="J36" i="11"/>
  <c r="F45" i="8"/>
  <c r="E45" i="8"/>
  <c r="G45" i="8"/>
  <c r="I18" i="9"/>
  <c r="I38" i="9"/>
  <c r="E41" i="9"/>
  <c r="I14" i="7"/>
  <c r="E46" i="8" l="1"/>
  <c r="I40" i="9"/>
</calcChain>
</file>

<file path=xl/sharedStrings.xml><?xml version="1.0" encoding="utf-8"?>
<sst xmlns="http://schemas.openxmlformats.org/spreadsheetml/2006/main" count="1169" uniqueCount="708">
  <si>
    <t>UE</t>
  </si>
  <si>
    <t>Intitulé</t>
  </si>
  <si>
    <t>CM</t>
  </si>
  <si>
    <t>TD</t>
  </si>
  <si>
    <t>groupe</t>
  </si>
  <si>
    <t>ECTS</t>
  </si>
  <si>
    <t>Eq TD</t>
  </si>
  <si>
    <t>stage</t>
  </si>
  <si>
    <t>culture numérique</t>
  </si>
  <si>
    <t>BLOCS</t>
  </si>
  <si>
    <t xml:space="preserve">Intitulé </t>
  </si>
  <si>
    <t>CREDITS</t>
  </si>
  <si>
    <r>
      <rPr>
        <b/>
        <sz val="12"/>
        <color rgb="FFFF0000"/>
        <rFont val="Calibri (Corps)"/>
      </rPr>
      <t xml:space="preserve">Connaître </t>
    </r>
    <r>
      <rPr>
        <sz val="12"/>
        <color theme="1"/>
        <rFont val="Calibri"/>
        <family val="2"/>
        <scheme val="minor"/>
      </rPr>
      <t xml:space="preserve">(Analyse scientifique pluridisciplinaire des publics vulnérables et précaires) </t>
    </r>
    <r>
      <rPr>
        <b/>
        <u/>
        <sz val="12"/>
        <color theme="1"/>
        <rFont val="Calibri (Corps)"/>
      </rPr>
      <t>Ou</t>
    </r>
    <r>
      <rPr>
        <sz val="12"/>
        <color theme="1"/>
        <rFont val="Calibri"/>
        <family val="2"/>
        <scheme val="minor"/>
      </rPr>
      <t xml:space="preserve"> Analyse scientifique pluridisciplinaire de la vulnérabilité et du lien social             </t>
    </r>
  </si>
  <si>
    <r>
      <rPr>
        <b/>
        <sz val="12"/>
        <color rgb="FFFF0000"/>
        <rFont val="Calibri (Corps)"/>
      </rPr>
      <t xml:space="preserve">Agir </t>
    </r>
    <r>
      <rPr>
        <sz val="12"/>
        <color theme="1"/>
        <rFont val="Calibri"/>
        <family val="2"/>
        <scheme val="minor"/>
      </rPr>
      <t xml:space="preserve">(Acquérir et développer des savoirs professionnels d’intervention ou d'encadrement) </t>
    </r>
  </si>
  <si>
    <t xml:space="preserve">Pratique de spécialité </t>
  </si>
  <si>
    <t xml:space="preserve">Activités physiques pour la santé </t>
  </si>
  <si>
    <t>Activités Physiques pour des publics vulnérables : éducation/prévention  -    (ré)insertion/inclusion</t>
  </si>
  <si>
    <r>
      <rPr>
        <b/>
        <sz val="12"/>
        <color rgb="FFFF0000"/>
        <rFont val="Calibri (Corps)"/>
      </rPr>
      <t xml:space="preserve">Comprendre </t>
    </r>
    <r>
      <rPr>
        <sz val="12"/>
        <color theme="1"/>
        <rFont val="Calibri"/>
        <family val="2"/>
        <scheme val="minor"/>
      </rPr>
      <t xml:space="preserve">  (Maîtriser les processus méthodologiques et didactiques )</t>
    </r>
  </si>
  <si>
    <t>Méthodologie de l'intervention et de la recherche en APAS (outils)</t>
  </si>
  <si>
    <t>Les nouvelles technologies en APAS</t>
  </si>
  <si>
    <t>Les compétences linguistiques orales et écrites (maîtrise d'une langue étrangère Anglais)</t>
  </si>
  <si>
    <r>
      <rPr>
        <b/>
        <sz val="12"/>
        <color rgb="FFFF0000"/>
        <rFont val="Calibri (Corps)"/>
      </rPr>
      <t>Connaître</t>
    </r>
    <r>
      <rPr>
        <sz val="12"/>
        <color theme="1"/>
        <rFont val="Calibri"/>
        <family val="2"/>
        <scheme val="minor"/>
      </rPr>
      <t xml:space="preserve"> (Analyse scientifique pluridisciplinaire des publics vulnérables et précaires) Ou Analyse scientifique pluridisciplinaire de la vulnérabilité et du lien social             </t>
    </r>
  </si>
  <si>
    <t>Construire et piloter un projet et/ou des événements sport santé bien-être</t>
  </si>
  <si>
    <t>Stage en milieu professionnel et suivi de stage</t>
  </si>
  <si>
    <t xml:space="preserve">Activités Physiques pour des publics vulnérables : éducation - rééducation - réhabilitation </t>
  </si>
  <si>
    <r>
      <rPr>
        <b/>
        <sz val="12"/>
        <color rgb="FFFF0000"/>
        <rFont val="Calibri (Corps)"/>
      </rPr>
      <t>Comprendre</t>
    </r>
    <r>
      <rPr>
        <sz val="12"/>
        <color theme="1"/>
        <rFont val="Calibri"/>
        <family val="2"/>
        <scheme val="minor"/>
      </rPr>
      <t xml:space="preserve">   (Maîtriser les processus méthodologiques et didactiques )</t>
    </r>
  </si>
  <si>
    <t xml:space="preserve">Méthodologie de l'écrit </t>
  </si>
  <si>
    <t>Les outils de la recherche au service de l'intervention</t>
  </si>
  <si>
    <t xml:space="preserve">Culture numérique et TICE et outils de gestion (financière) et de management </t>
  </si>
  <si>
    <t>SEMESTRE 5</t>
  </si>
  <si>
    <t>SEMESTRE 6</t>
  </si>
  <si>
    <t>5.1.1</t>
  </si>
  <si>
    <t>5.2.1</t>
  </si>
  <si>
    <t>5.3.1</t>
  </si>
  <si>
    <t>5.1.2</t>
  </si>
  <si>
    <t>5.1.3</t>
  </si>
  <si>
    <t>5.2.2</t>
  </si>
  <si>
    <t>5.2.3</t>
  </si>
  <si>
    <t>5.3.2</t>
  </si>
  <si>
    <t>5.3.3</t>
  </si>
  <si>
    <t>approche sociale de la vulnérabilité et du lien social</t>
  </si>
  <si>
    <t>6.2.1</t>
  </si>
  <si>
    <t>6.2.2</t>
  </si>
  <si>
    <t>6.2.3</t>
  </si>
  <si>
    <t>6.2.4</t>
  </si>
  <si>
    <t>6.3.1</t>
  </si>
  <si>
    <t>6.3.2</t>
  </si>
  <si>
    <t>6.3.3</t>
  </si>
  <si>
    <t>6.3.4</t>
  </si>
  <si>
    <t>6.1.1</t>
  </si>
  <si>
    <t>6.1.2</t>
  </si>
  <si>
    <t>6.1.3</t>
  </si>
  <si>
    <t>6.1.4</t>
  </si>
  <si>
    <t>approche historique de la vulnérabilité et du lien social</t>
  </si>
  <si>
    <t>SOUS-TOTAL semestre 5</t>
  </si>
  <si>
    <t>SOUS-TOTAL semestre 6</t>
  </si>
  <si>
    <t xml:space="preserve">UE </t>
  </si>
  <si>
    <t xml:space="preserve">INTITULE </t>
  </si>
  <si>
    <t xml:space="preserve">STAGES </t>
  </si>
  <si>
    <t xml:space="preserve">GROUPE </t>
  </si>
  <si>
    <t>MCC</t>
  </si>
  <si>
    <t xml:space="preserve">SOCIOLOGIE </t>
  </si>
  <si>
    <t xml:space="preserve">HISTOIRE </t>
  </si>
  <si>
    <t xml:space="preserve">SCIENCES DE L EDUCATION </t>
  </si>
  <si>
    <t xml:space="preserve">APS DE SPECIALITE </t>
  </si>
  <si>
    <t>METHODOLOGIE INTERVENTION EN EPS</t>
  </si>
  <si>
    <t xml:space="preserve">CONCEVOIR ANIMER REGULER </t>
  </si>
  <si>
    <t>Techniques de recherches</t>
  </si>
  <si>
    <t xml:space="preserve"> </t>
  </si>
  <si>
    <t xml:space="preserve">concevoir outils de recherche </t>
  </si>
  <si>
    <t xml:space="preserve">PHYSIOLOGIE </t>
  </si>
  <si>
    <t xml:space="preserve">STAGE EN MILIEU SCOLAIRE  ou SOCIAL </t>
  </si>
  <si>
    <t>UE connaître</t>
  </si>
  <si>
    <t>UE agir</t>
  </si>
  <si>
    <t>UE comprendre</t>
  </si>
  <si>
    <t>EQ TD</t>
  </si>
  <si>
    <t>CREDIT</t>
  </si>
  <si>
    <t>5.1.4</t>
  </si>
  <si>
    <t>5.1.6</t>
  </si>
  <si>
    <t>5.2.4</t>
  </si>
  <si>
    <t>5.2.5</t>
  </si>
  <si>
    <t xml:space="preserve">maitrise de la langue  </t>
  </si>
  <si>
    <t xml:space="preserve">credits </t>
  </si>
  <si>
    <t xml:space="preserve">PSYCHOLOGIE </t>
  </si>
  <si>
    <t xml:space="preserve">BIOMECANIQUE </t>
  </si>
  <si>
    <t>6.2.5</t>
  </si>
  <si>
    <t>5.1.7</t>
  </si>
  <si>
    <t>5.1.5</t>
  </si>
  <si>
    <t>5.2.6</t>
  </si>
  <si>
    <t>6.1.7</t>
  </si>
  <si>
    <t>6.1.5</t>
  </si>
  <si>
    <t>6.2.6</t>
  </si>
  <si>
    <t>TOTAL L3 EM</t>
  </si>
  <si>
    <t>SEMINAIRES</t>
  </si>
  <si>
    <t>SOCIOLOGIE</t>
  </si>
  <si>
    <t>HISTOIRE</t>
  </si>
  <si>
    <t>DROIT DU SPORT</t>
  </si>
  <si>
    <t>PHYSIOLOGIE</t>
  </si>
  <si>
    <t>PSYCHO</t>
  </si>
  <si>
    <t>APS de spécialité</t>
  </si>
  <si>
    <t>EXPRESSION ET COMMUNICATION ECRITE ET ORALE</t>
  </si>
  <si>
    <t>OUTILS NUMERIQUES</t>
  </si>
  <si>
    <t>INTITULE</t>
  </si>
  <si>
    <r>
      <rPr>
        <b/>
        <sz val="11"/>
        <color rgb="FFFF0000"/>
        <rFont val="Calibri"/>
        <family val="2"/>
        <scheme val="minor"/>
      </rPr>
      <t>AGIR</t>
    </r>
    <r>
      <rPr>
        <sz val="12"/>
        <color theme="1"/>
        <rFont val="Calibri"/>
        <family val="2"/>
        <scheme val="minor"/>
      </rPr>
      <t>: Acquérir et optimiser des savoirs professionnels, théoriques et pratiques, de conception, intervention, formation, spécifiques au champ ES.</t>
    </r>
  </si>
  <si>
    <t xml:space="preserve">EVALUATION ET DEV DES KP </t>
  </si>
  <si>
    <t>Management des groupes et des individus</t>
  </si>
  <si>
    <t>PNL</t>
  </si>
  <si>
    <t>STAGE</t>
  </si>
  <si>
    <t xml:space="preserve">SUIVI DE STAGE </t>
  </si>
  <si>
    <t>METHODOLOGIE DE LA RECHERCHE</t>
  </si>
  <si>
    <t>RECHERCHE ET ES</t>
  </si>
  <si>
    <t>ETAPS</t>
  </si>
  <si>
    <r>
      <rPr>
        <b/>
        <sz val="11"/>
        <color rgb="FFFF0000"/>
        <rFont val="Calibri"/>
        <family val="2"/>
        <scheme val="minor"/>
      </rPr>
      <t>CONNAITRE</t>
    </r>
    <r>
      <rPr>
        <sz val="12"/>
        <color theme="1"/>
        <rFont val="Calibri"/>
        <family val="2"/>
        <scheme val="minor"/>
      </rPr>
      <t xml:space="preserve"> : Approches scientifiques pluridisciplinaires pour comprendre et analyser les  pbmatiques sportives spécifiques au champ</t>
    </r>
  </si>
  <si>
    <t>PSYCHO/SOCIO</t>
  </si>
  <si>
    <t>POSTUROLOGIE</t>
  </si>
  <si>
    <r>
      <rPr>
        <b/>
        <sz val="12"/>
        <color rgb="FFFF0000"/>
        <rFont val="Calibri (Corps)"/>
      </rPr>
      <t xml:space="preserve">AGIR  : </t>
    </r>
    <r>
      <rPr>
        <sz val="12"/>
        <color theme="1"/>
        <rFont val="Calibri"/>
        <family val="2"/>
        <scheme val="minor"/>
      </rPr>
      <t>Acquérir et optimiser des savoirs professionnels, théoriques et pratiques, de conception,  d’intervention, formation,spécifiques au champs ES</t>
    </r>
  </si>
  <si>
    <t>PC1: APS DE BIEN ETRE ET OPTIMISATION DE LA PERF</t>
  </si>
  <si>
    <t>PCI2: PREVENTION DE LA BLESSURE</t>
  </si>
  <si>
    <t>PC3:REATHLETISATION</t>
  </si>
  <si>
    <t xml:space="preserve">Construire et piloter un projet et/ou des événements sport santé bien-être, ou évènements sportifs </t>
  </si>
  <si>
    <t>STAGE 1 STRUCTURE INITIALE</t>
  </si>
  <si>
    <t>SUIVI DE STAGE ET ANALYSE DES PRATIQUES PROFESSIONNELLES</t>
  </si>
  <si>
    <t>Méthodologie du mémoire</t>
  </si>
  <si>
    <t xml:space="preserve">ANGLAIS </t>
  </si>
  <si>
    <t>APPROCHE CONTEXTUALISEE DE LA PERFORMANCE</t>
  </si>
  <si>
    <t>5.3.4</t>
  </si>
  <si>
    <t>PHYSIO</t>
  </si>
  <si>
    <t>6.3.5</t>
  </si>
  <si>
    <t>6.3.6</t>
  </si>
  <si>
    <t>HTD</t>
  </si>
  <si>
    <t>S1</t>
  </si>
  <si>
    <t>BLOC LIEVIN: traumatologie</t>
  </si>
  <si>
    <t>physiopatho, psychopatho</t>
  </si>
  <si>
    <t>évaluation</t>
  </si>
  <si>
    <t>programme +étude de cas</t>
  </si>
  <si>
    <t>effets, intervention APA</t>
  </si>
  <si>
    <t>BLOC LILLE: cancérologie</t>
  </si>
  <si>
    <t>BLOC LITTORAL: évaluation de la santé mentale, physique, sociale (universanté)</t>
  </si>
  <si>
    <t>BLOC AMIENS:</t>
  </si>
  <si>
    <t>APAS 2</t>
  </si>
  <si>
    <t>troubles MS en milieu du travail, manutention</t>
  </si>
  <si>
    <t>bien-être des personnes et lien social</t>
  </si>
  <si>
    <t>aménagement, équipement du et des territoires</t>
  </si>
  <si>
    <t>programmes d'APA</t>
  </si>
  <si>
    <t>APAS 3</t>
  </si>
  <si>
    <t xml:space="preserve">Méthodologie de la recherche, outils linguistiques, etc. </t>
  </si>
  <si>
    <t>Anglais et synthèse bibliographique (TOEIC)</t>
  </si>
  <si>
    <t>étude de cas, méthodologie de la recherche, recherche bibliographie</t>
  </si>
  <si>
    <t>statistiques</t>
  </si>
  <si>
    <t>APAS 4</t>
  </si>
  <si>
    <t>APAS 5</t>
  </si>
  <si>
    <t>S2</t>
  </si>
  <si>
    <t>BLOC LIEVIN: déconditionnement et reconditionnement (cardio, musculaire)</t>
  </si>
  <si>
    <t>BLOC LILLE: cardio-vasculaire</t>
  </si>
  <si>
    <t>APAS 7</t>
  </si>
  <si>
    <t xml:space="preserve">Conduite d'un projet de prévention (méthodologie de projet niveau 1) à choisir </t>
  </si>
  <si>
    <t>projet professionnel</t>
  </si>
  <si>
    <t>prévention recherche sport-santé-bien-être (cluster vivalley)</t>
  </si>
  <si>
    <t>APAS 8</t>
  </si>
  <si>
    <t>Méthodologie du projet professionnel</t>
  </si>
  <si>
    <t>AAIP (Réseau 20h, suivi de stage 40h, techniques de communication 20h, séminaires 10h)</t>
  </si>
  <si>
    <t>Stage en milieu professionnel</t>
  </si>
  <si>
    <t>280 h</t>
  </si>
  <si>
    <t>bloc commun avec la recherche</t>
  </si>
  <si>
    <t>TOTAL M1 PRS</t>
  </si>
  <si>
    <t>S3</t>
  </si>
  <si>
    <t>APAS 1</t>
  </si>
  <si>
    <t>Prévention et vulnérabilités</t>
  </si>
  <si>
    <t>1er niveau entretien motivationnel</t>
  </si>
  <si>
    <t>Education Thérapeutique du Patient (ETP niveau 1)</t>
  </si>
  <si>
    <t>Vieillissement</t>
  </si>
  <si>
    <t>S4</t>
  </si>
  <si>
    <t>Serious game et pilotage d'entreprise</t>
  </si>
  <si>
    <t>minimum 300 h</t>
  </si>
  <si>
    <t>TOTAL M2 PRS</t>
  </si>
  <si>
    <t>inter-champ avec MUSCLE, OSE et Culture-territoire et patrimoine</t>
  </si>
  <si>
    <t>5.2.7</t>
  </si>
  <si>
    <t>DEUST « ACTION, COMMERCIALISATION DES SERVICES SPORTIFS »</t>
  </si>
  <si>
    <t>UE 7 Activités physiques sportives et de loisirs : animer et commercialiser</t>
  </si>
  <si>
    <t>ECU 7.1</t>
  </si>
  <si>
    <t>ECU 7.2</t>
  </si>
  <si>
    <t>ECU 7.3</t>
  </si>
  <si>
    <t>APS Fitness</t>
  </si>
  <si>
    <t>UE 8 Gérer une organisation sportive et de loisirs</t>
  </si>
  <si>
    <t>ECU 8.1</t>
  </si>
  <si>
    <t>Politiques sportives</t>
  </si>
  <si>
    <t>ECU 8.2</t>
  </si>
  <si>
    <t xml:space="preserve">Encadrement des figures d’un club sportif </t>
  </si>
  <si>
    <t>ECU 8.3</t>
  </si>
  <si>
    <t>ECU 8.4</t>
  </si>
  <si>
    <t>Gestion comptable et financière des associations sportives</t>
  </si>
  <si>
    <t>UE 9 Outils et stage de pré-professionnalisation</t>
  </si>
  <si>
    <t>ECU 9.1</t>
  </si>
  <si>
    <t xml:space="preserve">Techniques de com. écrites et orales pour les concours de la FPT </t>
  </si>
  <si>
    <t>ECU 9.2</t>
  </si>
  <si>
    <t>Stage (100h minimum)</t>
  </si>
  <si>
    <t>UE 10 Activités physiques sportives et de loisirs : animer et commercialiser</t>
  </si>
  <si>
    <t>ECU 10.1</t>
  </si>
  <si>
    <t>APS Randonnée </t>
  </si>
  <si>
    <t>ECU 10.2</t>
  </si>
  <si>
    <t>APS Sports de raquette : Tennis de table, Tennis et Padel</t>
  </si>
  <si>
    <t>ECU 10.3</t>
  </si>
  <si>
    <t xml:space="preserve">APS Canoë, Kayak et Bateaux à moteur </t>
  </si>
  <si>
    <t>UE 11 Optimiser son offre de services/produits</t>
  </si>
  <si>
    <t>ECU 11.1</t>
  </si>
  <si>
    <t>Contrôle de gestion et analyse financière </t>
  </si>
  <si>
    <t>ECU 11.2</t>
  </si>
  <si>
    <t>Gestion de la qualité (produits et services) </t>
  </si>
  <si>
    <t>ECU 11.3</t>
  </si>
  <si>
    <t>Marketing</t>
  </si>
  <si>
    <t>ECU 11.4</t>
  </si>
  <si>
    <t xml:space="preserve">Recherche de partenaires économiques </t>
  </si>
  <si>
    <t>ECU 12.1</t>
  </si>
  <si>
    <t>Anglais professionnel</t>
  </si>
  <si>
    <t>ECU 12.2</t>
  </si>
  <si>
    <t>Organiser un évènement sportif de pleine nature</t>
  </si>
  <si>
    <t>ECU 12.3</t>
  </si>
  <si>
    <t>TOTAL L3 ES</t>
  </si>
  <si>
    <t>6.1.8</t>
  </si>
  <si>
    <t>PC4: sauvetage aquatique</t>
  </si>
  <si>
    <t>6.2.7</t>
  </si>
  <si>
    <t>6.1.6</t>
  </si>
  <si>
    <t>CT: 1 écrit 1h de comptabilité</t>
  </si>
  <si>
    <t>CC: 1 écrit de 1h30 individuel de comptabilité, 1 soutenance par équipe, 1 rapport écrit par équipe</t>
  </si>
  <si>
    <t>CT: écrit de 2h</t>
  </si>
  <si>
    <t>CC: écrit de 1h</t>
  </si>
  <si>
    <t>CT: écrit de 1h</t>
  </si>
  <si>
    <t>report de note du serious game</t>
  </si>
  <si>
    <t>CC: dossier et présentiel</t>
  </si>
  <si>
    <t>CT: dossier et présentiel</t>
  </si>
  <si>
    <t>CC: résumé de 2 pages d'un séminaire (faire 10 séminaires)</t>
  </si>
  <si>
    <t>CT: résumé de 2 pages</t>
  </si>
  <si>
    <t>soutenance et mémoire de 50 pages</t>
  </si>
  <si>
    <t>pas de rattrapage</t>
  </si>
  <si>
    <t>Physiopathologie et psychopathologie du handicap social et/ou mental, les différentes évaluations, les programmes d'entraînement</t>
  </si>
  <si>
    <t>méthodologie de projet niveau 2</t>
  </si>
  <si>
    <t>1.1</t>
  </si>
  <si>
    <t>1.2</t>
  </si>
  <si>
    <t>1.3</t>
  </si>
  <si>
    <t>1.4</t>
  </si>
  <si>
    <t>2.1</t>
  </si>
  <si>
    <t>2.2</t>
  </si>
  <si>
    <t>2.3</t>
  </si>
  <si>
    <t>APAS 6</t>
  </si>
  <si>
    <t>6.1</t>
  </si>
  <si>
    <t>6.2</t>
  </si>
  <si>
    <t>6.3</t>
  </si>
  <si>
    <t>Connaissances du milieu professionnel</t>
  </si>
  <si>
    <t>Handicap social et / ou mental</t>
  </si>
  <si>
    <t>Management de groupes</t>
  </si>
  <si>
    <t>Comptabilité</t>
  </si>
  <si>
    <t>Aspects juridiques + économiques</t>
  </si>
  <si>
    <t>Evénementiel</t>
  </si>
  <si>
    <t>Séminaires</t>
  </si>
  <si>
    <t>Suivi de stage</t>
  </si>
  <si>
    <t>CONTENUS</t>
  </si>
  <si>
    <t>INTITULES</t>
  </si>
  <si>
    <t>Physiopathologie et psychopathologie du vieillissement, les différentes évaluations, les programmes d'entraînement (équilibre et gymmémoire)</t>
  </si>
  <si>
    <t>Les différents modes de management, méthode de management, gestion de conflits, prise de décision</t>
  </si>
  <si>
    <t>Comptabilité: emprunt, BFR, compte de résultats, recettes, dépenses, rentabilité, marketing, gestion des stocks, calcul de production</t>
  </si>
  <si>
    <t>Responsabilité, sécutité, code du travail, différents contrats selon les employeurs</t>
  </si>
  <si>
    <t>Mise en place d'un événement</t>
  </si>
  <si>
    <t>Mécanismes et changement de comportement (tabac, alcool, perte de poids, reprise de l'activité physique…)</t>
  </si>
  <si>
    <t>Approche pluridisciplinaire du changement de comportement, éducation du patient</t>
  </si>
  <si>
    <t>Jeu d'entreprise (kalypso) qui fait appel à différentes compétences: comptabilité, séminaires, anglais, ressources humaines, gestion de stocks, gestion de production…</t>
  </si>
  <si>
    <t>Assiter à 10 séminaires ou événements ou formation en relation avec le mémoire ou sur d'autres thématiques</t>
  </si>
  <si>
    <t>Aide pour l'écriture et la soutenance du mémoire</t>
  </si>
  <si>
    <t>Stage professionnel (mémoire type projet ou mémoire type protocole) et rendu d'un mémoire de 50 pages avec une soutenance orale</t>
  </si>
  <si>
    <t>neurosciences du comportement</t>
  </si>
  <si>
    <t xml:space="preserve">évaluations en groupe lors des 3 TD (50%)+ écrit de 1h30 (50%) </t>
  </si>
  <si>
    <t>sédentarité (physio, socio)</t>
  </si>
  <si>
    <t>APAS 1 (bloc à choix) semaine 39</t>
  </si>
  <si>
    <t>APAS 6 (bloc à choix) semaine 1</t>
  </si>
  <si>
    <t>CC: entretien audio</t>
  </si>
  <si>
    <t>CM : 50 %, TD : 50 % ; écrit et/ou oral et/ou dossier</t>
  </si>
  <si>
    <t>CM : 50 %, TD : 50 % ; écrit et/ou oral</t>
  </si>
  <si>
    <t>CM : 50% ; TD: 50% ; écrit et/ou dossier</t>
  </si>
  <si>
    <t>écrit de 2h CM (50%) + écrit 2h TD (50%)</t>
  </si>
  <si>
    <t>écrit de 2h (50%) + dossier ou oral (50%)</t>
  </si>
  <si>
    <t>3 écrits : Prog RF (écrit 1h : 35%) + Prog RCR (écrit 1h : 35%) + APS bésoins éducatifs (écrit 1h : 30%)</t>
  </si>
  <si>
    <t>Mémoire (50%) + soutenance (50%)</t>
  </si>
  <si>
    <t>oral de groupe (50 %) + Oral individuel (50%)</t>
  </si>
  <si>
    <t>Oral (50%) + projet numérique (50%)</t>
  </si>
  <si>
    <t>CC: écrit et/ou oral</t>
  </si>
  <si>
    <t>Ecriture de projets et appel à projets --&gt; dépôt de projet pour chaque étudiant pour leur stage (article 51)</t>
  </si>
  <si>
    <t>CC 50% Ecrit 1h ; CC 50% Note pratique</t>
  </si>
  <si>
    <t>CC 50% Ecrit 2h ; CC 50% Ecrit 2h</t>
  </si>
  <si>
    <t>CC 50% Rapport de stage ; CC 50% Oral individuel</t>
  </si>
  <si>
    <t>APS Triathlon et épreuves combinées</t>
  </si>
  <si>
    <t>APS Course d’orientation</t>
  </si>
  <si>
    <t>CC 50% Ecrit 2h ; CC 50% Oral par groupe</t>
  </si>
  <si>
    <t>Initiation au management d'équipe et digitalisation de l’activité</t>
  </si>
  <si>
    <t>CC 50% Production ; CC 50% Ecrit 2h</t>
  </si>
  <si>
    <t>CC 50% Production individuelle ; CC 50% Production individuelle </t>
  </si>
  <si>
    <t>CC 50% Ecrit 2h ; CC 50% Oral individuel</t>
  </si>
  <si>
    <t>CC 50% Ecrit 2h ; CC 50% Dossier et Oral</t>
  </si>
  <si>
    <t>CC 50% Ecrit 1h ; CC 50% Oral individuel</t>
  </si>
  <si>
    <t>CC 50% Note stage pratique ; CC 50% Ecrit 2h</t>
  </si>
  <si>
    <t>UE 12 Outils et stage de pré-professionnalisation</t>
  </si>
  <si>
    <t>Dossier (50%) + Oral (50%)</t>
  </si>
  <si>
    <t>Ecrit (50%) de 2h + dossier et oral (50%)</t>
  </si>
  <si>
    <t>3.1</t>
  </si>
  <si>
    <t>3.2</t>
  </si>
  <si>
    <t>3.3</t>
  </si>
  <si>
    <t>8.1</t>
  </si>
  <si>
    <t>8.2</t>
  </si>
  <si>
    <t>écrit 2h</t>
  </si>
  <si>
    <t>CT: écrit 1h30 (100%)</t>
  </si>
  <si>
    <t>commun avec sédentarité</t>
  </si>
  <si>
    <t>dossier</t>
  </si>
  <si>
    <t>TOEIC</t>
  </si>
  <si>
    <t>mémoire et soutenance</t>
  </si>
  <si>
    <t>CC (50%) écrit et CC (50%) résumé de 2 pages sur un séminaire au choix</t>
  </si>
  <si>
    <t>écrit (50%) et résumé de 2 pages sur un séminaire au choix (50%)</t>
  </si>
  <si>
    <t>Maladies métaboliques (diabète, atéroscélrose)</t>
  </si>
  <si>
    <t>Politique de santé publique (lien social, mise en action des politiques, stratégies de santé, acteurs, environnement, méthode)</t>
  </si>
  <si>
    <t>Vulnérabilité des publics et programme d'intervention en APA (sédentarité)</t>
  </si>
  <si>
    <t>QCM (50%) + pratique (50%)</t>
  </si>
  <si>
    <t>CC:Dossier (50%)+CT: Oral (50%)</t>
  </si>
  <si>
    <t>Ecrit de 1h30</t>
  </si>
  <si>
    <t>CC: 2 écrits d'1h</t>
  </si>
  <si>
    <t>écrit de 2h</t>
  </si>
  <si>
    <t>CC: dossier (50%) + évaluation terrain (50%)</t>
  </si>
  <si>
    <t>CT: un écrit de 2h sur PC (100%)</t>
  </si>
  <si>
    <t>CC érit à chaque TD (40%) et CT (60%) TOEIC</t>
  </si>
  <si>
    <t>écrit 1h sur PC</t>
  </si>
  <si>
    <t>CC: (100%) dossier</t>
  </si>
  <si>
    <t xml:space="preserve"> 3 notes : 1. Production coll du projet  - 2 Note suivi coll - Note individuelle</t>
  </si>
  <si>
    <t>Dossier et/ou écrit + note individuelle d'implication</t>
  </si>
  <si>
    <t>oral individuel</t>
  </si>
  <si>
    <t>Contenus</t>
  </si>
  <si>
    <t xml:space="preserve">Protocole reprise activités physiques pour prothéses </t>
  </si>
  <si>
    <t xml:space="preserve">Le bien-être et les concepts associés. Eléments dispositionnels. Place des activités physiques. Eléments de mesure. </t>
  </si>
  <si>
    <t>Techniques de Yoga, mesures, construction de programmes</t>
  </si>
  <si>
    <t>Effets des mauvaises postures, apprentissage de postures adéquates</t>
  </si>
  <si>
    <t>Distribution inégale de la sédentarité, Effets de l'inactivité, de l'activité physique sur la réduction de la sédentarité.</t>
  </si>
  <si>
    <t xml:space="preserve">Maîtrise de la langue anglaise </t>
  </si>
  <si>
    <t>Maîtrise de logiciel de statistiques, connaissance des tests, interprétation des résultats</t>
  </si>
  <si>
    <t xml:space="preserve">Construction d'une communication orale, d'un poster à partir du mémoire réalisé en L3; mise en place de différents projets </t>
  </si>
  <si>
    <t>Connaissances sur la protection sociale, le systéme de santé, l'état de Santé en France. Focus sur la sécurité sociale, les services de soins, les établissements sanitaires et sociaux, l'activité libérale, le sport sur ordonnance</t>
  </si>
  <si>
    <t>Connaissances sur la maladie, précautions, apports des activités physiques, Education Thérapeutique du diabétique, mesures glycémie, préparation de séances adaptées, Préparation d'un stage sportif pour enfants diabétiques</t>
  </si>
  <si>
    <t>Aspects généraux du déconditionnement; Evaluation du déconditionnement cardiaque, étude de cas construction de programmes d'activités physiques adaptées / pathologies ; Lecture d'un EMG- Apport de l'électrostimulation et construction de programmescardiaques; Tests divers pour évaluer le déconditionnement</t>
  </si>
  <si>
    <t>Création d'un outil de prévention Santé intégrant  différentes phases: Analyse de la situation, formulation des objectifs, comité de suivi, budgétisation..</t>
  </si>
  <si>
    <t>Analyse du contexte- Méthodologie-Tests de terrain- Traitements résultats - Ecriture d'un rapport final</t>
  </si>
  <si>
    <t>Rédaction de CV, de lettre de motivation. Oral de candidatures, Aide à la recherche de stage, méthodologie du mémoire, Rédaction rapport. Culture scientifique au travers de journées d'étude</t>
  </si>
  <si>
    <t>connaître les modalités d'aménagement du territoire et des locaux pour les personnes en situation de handicap (lois d'améngement, normes…)</t>
  </si>
  <si>
    <t>approche bio de la vulnérabilité et du lien social</t>
  </si>
  <si>
    <t>sport santé bien être</t>
  </si>
  <si>
    <t xml:space="preserve">comprendre activite du pratiquant et de l'apprenant en EPS </t>
  </si>
  <si>
    <t>Dossier (50%) + oral (50%) en commun avec UE 6.1.3 et 6.3.1</t>
  </si>
  <si>
    <t xml:space="preserve">Dossier (50%) + oral (50%) </t>
  </si>
  <si>
    <t>NEUROSCIENCES DU COMPORTEMENT</t>
  </si>
  <si>
    <t>Ecrit 1H (50%) + UE 5.1.3 (50%)</t>
  </si>
  <si>
    <t>Dossier 50%+ évaluation par la structure ( 50%)</t>
  </si>
  <si>
    <r>
      <rPr>
        <b/>
        <sz val="11"/>
        <color rgb="FFFF0000"/>
        <rFont val="Calibri"/>
        <family val="2"/>
        <scheme val="minor"/>
      </rPr>
      <t>CONNAITRE</t>
    </r>
    <r>
      <rPr>
        <sz val="12"/>
        <color theme="1"/>
        <rFont val="Calibri"/>
        <family val="2"/>
        <scheme val="minor"/>
      </rPr>
      <t>: Approches scientifiques pluridisciplinaires pour comprendre et et analyser les problématiques sportives spécifiques au champ</t>
    </r>
  </si>
  <si>
    <r>
      <rPr>
        <b/>
        <sz val="11"/>
        <color rgb="FFFF0000"/>
        <rFont val="Calibri"/>
        <family val="2"/>
        <scheme val="minor"/>
      </rPr>
      <t>COMPRENDRE:</t>
    </r>
    <r>
      <rPr>
        <sz val="12"/>
        <color theme="1"/>
        <rFont val="Calibri"/>
        <family val="2"/>
        <scheme val="minor"/>
      </rPr>
      <t xml:space="preserve"> Acquérir et développer des savoirs professionnels, théoriques et pratiques pour coordonner, gérer, communiquer, developper la structure d'emploi et s'insérer ds le champ de l'ES.</t>
    </r>
  </si>
  <si>
    <r>
      <t>COMPRENDRE:</t>
    </r>
    <r>
      <rPr>
        <b/>
        <sz val="12"/>
        <rFont val="Calibri (Corps)"/>
      </rPr>
      <t xml:space="preserve"> </t>
    </r>
    <r>
      <rPr>
        <sz val="12"/>
        <rFont val="Calibri (Corps)"/>
      </rPr>
      <t>Acquérir et développer des savoirs professionnels théoriques et pratiques pour coordonner, gérer, communiquer, développer la structure d'emploi et s'insérer professionnellement ds le champ de l'ES.</t>
    </r>
  </si>
  <si>
    <t>APS DE POLYVALENCE (step, danse, gym)</t>
  </si>
  <si>
    <t>APS DE POLYVALENCE (CO, rugby, natation)</t>
  </si>
  <si>
    <t>1 écrit d'1h (50%) +1 dossier (50%) commun les UE 5.2.4 + UE 5.2.5</t>
  </si>
  <si>
    <t xml:space="preserve">dossier (50%) en commun avec UE 5.1.7 + oral (50%) commun UE 5.2.5 </t>
  </si>
  <si>
    <t>Dossier (50%) (Dossier 5.3.3) + oral (50%) (oral commun 5.1.1 et 5.3.3)</t>
  </si>
  <si>
    <t>Dossier (50%) (dossier commun 6.3.3) + Oral (50%) (commun 6.1.1 et 6.3.3)</t>
  </si>
  <si>
    <t>50% Ecrit ou oral ou dossier en CM + 50% écrit ou oral ou dossier en TD</t>
  </si>
  <si>
    <t>2*50% (validation de compétences)</t>
  </si>
  <si>
    <t>CM : 50% écrit ; TD: 50%  oral</t>
  </si>
  <si>
    <t>pratique (50%) + écrit 2h  (50%) (tirage au sort)</t>
  </si>
  <si>
    <t>pratique (50%) + théorie (50% oral et/ou dossier et/ou écrit)</t>
  </si>
  <si>
    <t>2 écrits (50% chacun)</t>
  </si>
  <si>
    <t>Ecrit (50%) + Oral (50%)</t>
  </si>
  <si>
    <t>Ecrit (50%) + UE 5.3.4 ( 50%)</t>
  </si>
  <si>
    <t>1 écrit (50%) + écrit et/ou oral et/ou dossier en TD (50%)</t>
  </si>
  <si>
    <t xml:space="preserve">3 évaluations en groupe en TD (3*10%)+ écrit 30 mn (20%) + écrit 1h (40%) + suivi en ligne à valider (10%) </t>
  </si>
  <si>
    <t>APS DE BIEN-ETRE ET OPTIMISATION DE LA PERF ET DU BIEN ETRE DES TRAVAILLEURS SPORTIFS</t>
  </si>
  <si>
    <t>1 écrit ( 50%)+ 1 éval pratique (50%)</t>
  </si>
  <si>
    <t>Conception et gestion d'un programme d'entrainement</t>
  </si>
  <si>
    <t>1 Ecrit (50%) + 1 écrit ou oral ou dossier(50%)</t>
  </si>
  <si>
    <t xml:space="preserve">2 écrits (50% chacun) </t>
  </si>
  <si>
    <t>Oral (50%) + écrit de l'UE 5.3.2 (50%)</t>
  </si>
  <si>
    <t>Ecrit (50%) + oral de l'UE 5.3.1 (50%)</t>
  </si>
  <si>
    <t>Ecrit (50%) + Note UE 5.1.2 (50%)</t>
  </si>
  <si>
    <t>Ecrit  (50%)+ écrit et/ou oral en TD ( 50%)</t>
  </si>
  <si>
    <t xml:space="preserve">Ecrit (50%) + Dossier (50%) </t>
  </si>
  <si>
    <t>ECRIT CM ( 50%) + 1 écrit en TD (50%)</t>
  </si>
  <si>
    <t>Ecrit ( 50%) + Eval pratique (50%)</t>
  </si>
  <si>
    <t>Anglais oral (50%) + écrit de l'UE 6.3.3 ( 50%)</t>
  </si>
  <si>
    <t>Ecrit  (50%) + oral de l'UE 6.3.2 (50%)</t>
  </si>
  <si>
    <t xml:space="preserve">Dossier (50%) + report de note (portfolio UE 6.3.6) (50%) </t>
  </si>
  <si>
    <t>Dossier compte rendu séminaire (50%) + report de note UE 6.3.4 (50%)</t>
  </si>
  <si>
    <t>2 écrits 50%</t>
  </si>
  <si>
    <t>Outils numériques pour favoriser le suivi à distance de la performance</t>
  </si>
  <si>
    <t>Écrit (50%) + oral (50%)</t>
  </si>
  <si>
    <t>Ecrit (50%) + pratique (50%)</t>
  </si>
  <si>
    <t>Oral commun avec 5.1.1 (50%) + étude de cas (50%)</t>
  </si>
  <si>
    <t>Dossier (50%) oral (50%)</t>
  </si>
  <si>
    <t>Commun avec l'UE 6.1.1</t>
  </si>
  <si>
    <t>approche psychologique de la vulnérabilité et du lien social</t>
  </si>
  <si>
    <t>Dossier (50%) Oral (25%) Pratique d'intervention (25%)</t>
  </si>
  <si>
    <t>Commun avec note de mémoire de l'UE 6.2.3</t>
  </si>
  <si>
    <t>Écrit (50%) +  projet numérique (50%)</t>
  </si>
  <si>
    <t>CC: écrit de 2h (50%) + séance (50%)</t>
  </si>
  <si>
    <t>Ecrit et/ou oral et/ou dossier</t>
  </si>
  <si>
    <t>Oral</t>
  </si>
  <si>
    <t xml:space="preserve">3 évaluations en groupe en TD (3*10%)+ Ecrit 30 mn (20%) + Ecrit 1h (40%) + suivi en ligne à valider (10%) </t>
  </si>
  <si>
    <t>Ecrit (50%) et oral (50 %) (oral commun UE 5.3.3)</t>
  </si>
  <si>
    <t>Ecrit (50%) + dossier et oral (50%)</t>
  </si>
  <si>
    <t>1 évaluations en TD 50% 
1 évaluation finale 50%</t>
  </si>
  <si>
    <t>1 dossier individuel (50%) + 1 dossier collectif (50%)</t>
  </si>
  <si>
    <t>Dossier (50%) (commun UE 5.2.3) + oral (50%) (oral commun UE 5.1.1)</t>
  </si>
  <si>
    <t>écrit de 3 h (50%) + oral (50%) (oral commun UE 6.2.3 et 6.3.3)</t>
  </si>
  <si>
    <t>1 évaluations en TD 50% -1 évaluation finale 50%</t>
  </si>
  <si>
    <t>1 écrit (50%) + Ecrit commun UE 6.1.8</t>
  </si>
  <si>
    <t>1 écrit (50%) + Ecrit commun UE 6.1.7</t>
  </si>
  <si>
    <t>pratique (50%) + 1 écrit de 2h (50%) sur l'une des APS</t>
  </si>
  <si>
    <t>Dossier (50%) (dossier commun 6.2.6) + Oral (50%) (commun 6.1.1 et 6.2.6)</t>
  </si>
  <si>
    <t>Commun avec l'UE 6.2.7</t>
  </si>
  <si>
    <t>1oral 50% +  1 EVALUATION PRATIQUE 50%</t>
  </si>
  <si>
    <t>CC 50% Ecrit 2h ; CC 50% Dossier et Oral</t>
  </si>
  <si>
    <t>dossier 50%  + oral 50% commun à 5.1.7 et 5.2.4</t>
  </si>
  <si>
    <t>Anglais 50% ( dossier 25% + oral 25%) + expression écrite en français (écrit 3h) commun avec  UE 5.1.3  et 5.2.4 (50%)</t>
  </si>
  <si>
    <t>Publics vulnérables et apprentissage moteur Travail de groupe (25%)/ Écrit 1h30 (25%) - Aspects fondamentaux du vieillissement Travail de groupe (25%)/ Écrit + présentation orale (25%)</t>
  </si>
  <si>
    <t>écrit (30%) + dossier (35%) + dossier (35%)</t>
  </si>
  <si>
    <t>Personnes âgées: pratique (15%) + 2 écrits (20%) - Handicap mental et TC 1 écrit de 1h30 (35%) - Education à la santé, AP et déficiences sensorielles, AP et inclusion écrit d'1h (30%) : 2 sujets de 30 min à traiter sur 3 disciplines</t>
  </si>
  <si>
    <t>écrit  (50%) + compréhension orale (50%)</t>
  </si>
  <si>
    <t>Déficiences métaboliques Écrit 1h30 (50%) - Déficiences cardiorespiratoires Travail de groupe (25%) + Dossier (25%)</t>
  </si>
  <si>
    <t>MASTER MEEF EPS LIEVIN</t>
  </si>
  <si>
    <t>1ère session</t>
  </si>
  <si>
    <t>session 2 de rattrapage</t>
  </si>
  <si>
    <t>Semestre</t>
  </si>
  <si>
    <t>EC / Epreuve(s)</t>
  </si>
  <si>
    <t>Type d'épreuve (contrôle continu et/ou contrôle terminal)</t>
  </si>
  <si>
    <t>Nature de l'épreuve (écrit, oral ou dossier)</t>
  </si>
  <si>
    <t>Durée de l'épreuve
(heures)</t>
  </si>
  <si>
    <t>Commentaire / consigne</t>
  </si>
  <si>
    <t>coefficients de chaque épreuve (si épreuves mutiples) si toutes les épreuves ont le même coef, ne rien renseigner</t>
  </si>
  <si>
    <t>A1 Epreuve 1</t>
  </si>
  <si>
    <t>CC</t>
  </si>
  <si>
    <t>écrit</t>
  </si>
  <si>
    <t>5h</t>
  </si>
  <si>
    <t>Devoir 2 et devoir 3 d'E1 et d'E2 : prise en compte de la meilleure note E2 et meilleure note E1 et moyenne de ces deux notes</t>
  </si>
  <si>
    <t>ET</t>
  </si>
  <si>
    <t>Devoir 4 à 6 E1 et E2 : meilleure note E1 et E2 et moyenne</t>
  </si>
  <si>
    <t>A1 Epreuve 2</t>
  </si>
  <si>
    <t>A1 Epreuve 3</t>
  </si>
  <si>
    <t>A1 Epreuve 4</t>
  </si>
  <si>
    <t>A2 Epreuve 1</t>
  </si>
  <si>
    <t>oral</t>
  </si>
  <si>
    <t>Oral de spécialité</t>
  </si>
  <si>
    <t>B1-B2</t>
  </si>
  <si>
    <t>Dossier Inspe évalué par l'Inspe</t>
  </si>
  <si>
    <t>Dossier Inspe</t>
  </si>
  <si>
    <t>B3</t>
  </si>
  <si>
    <t>Assiduité au stage (pas de note)</t>
  </si>
  <si>
    <t>C1-C2</t>
  </si>
  <si>
    <t>Présentation orale type O1 en appui sur cours APSA O1</t>
  </si>
  <si>
    <t>Présentation orale type O1</t>
  </si>
  <si>
    <t>C3</t>
  </si>
  <si>
    <t>A4 commande Inspe + rapport de recherche</t>
  </si>
  <si>
    <t>LVE</t>
  </si>
  <si>
    <t>Dossier individuel de compétences linguistiques étape 1</t>
  </si>
  <si>
    <t>Amélioration Dossier individuel de compétences linguistiques</t>
  </si>
  <si>
    <t>3 épreuves : 1 devoir E1 meilleure note (D4 ou D5) + 1 devoir E2 (D4 ou D5) + 1 meilleure note D6 (E1 ou E2)</t>
  </si>
  <si>
    <t>Devoirs de rattrapage en E1 et E2</t>
  </si>
  <si>
    <t>B1-B2-B3</t>
  </si>
  <si>
    <t>Dossier "de stage" évalué par la fac</t>
  </si>
  <si>
    <t>C1-C2-C3</t>
  </si>
  <si>
    <t>Projet de mémoire incluant fiches de lectures, synthèse de conférences, bibilographie et carte heuristique, démarche de collecte et de traitement de données</t>
  </si>
  <si>
    <t>Amélioration du Projet de mémoire</t>
  </si>
  <si>
    <t>Dossier individuel de compétences linguistiques étape 2</t>
  </si>
  <si>
    <t>A1-A2 Epreuve 1</t>
  </si>
  <si>
    <t>1 oral 2 à l'écrit (1/3 de la note) + 1 E1 meilleure note du S3 (1/3) + 1E2 meilleure note du S3 (1/3)</t>
  </si>
  <si>
    <t>Idem mais prise en compte devoirs S2</t>
  </si>
  <si>
    <t>A1-A2 Epreuve 2</t>
  </si>
  <si>
    <t>Rapport d’étape de mémoire en relation avec son expérience et sa réflexivité professionnelle</t>
  </si>
  <si>
    <t>Amélioration du Rapport d’étape de mémoire en relation avec son expérience et sa réflexivité professionnelle</t>
  </si>
  <si>
    <t>A1-A2-B1-B2-B3</t>
  </si>
  <si>
    <t>Entretien d'expérience professionnelle
"GRAND ORAL"</t>
  </si>
  <si>
    <t>Pas de session 2</t>
  </si>
  <si>
    <t>dossier+oral</t>
  </si>
  <si>
    <t>Mémoire et soutenance</t>
  </si>
  <si>
    <r>
      <rPr>
        <sz val="12"/>
        <color theme="1"/>
        <rFont val="Calibri"/>
        <family val="2"/>
        <scheme val="minor"/>
      </rPr>
      <t>1ECRIT commun socio UE5.1.1 ( 50%)  + 1 écrit de 3h (50%) cummun avec l'UE 5.3.1(maitrise de la langue)</t>
    </r>
  </si>
  <si>
    <r>
      <t xml:space="preserve">1 écrit (50%) + 1 oral ( 50%) commun avec UE 6.3.1 maitrise de la langue </t>
    </r>
    <r>
      <rPr>
        <sz val="12"/>
        <color theme="1"/>
        <rFont val="Calibri"/>
        <family val="2"/>
        <scheme val="minor"/>
      </rPr>
      <t xml:space="preserve">et 6.2.4 méthodologie de l intervention </t>
    </r>
  </si>
  <si>
    <t>1) dossier ou rédaction d’une fiche projet (50%)
2) Maîtriser un progiciel de gestion de projet (50%)</t>
  </si>
  <si>
    <t>CC:dossier ou écrit</t>
  </si>
  <si>
    <t>dossier ou écrit</t>
  </si>
  <si>
    <t>Anglais 50% ( dossier 20% + oral 30%)+ expression orale (50%) commun UE 6.1.3 et 6.2.4</t>
  </si>
  <si>
    <t>MCC 2023/24</t>
  </si>
  <si>
    <t>MCC 2023/24 1ère session</t>
  </si>
  <si>
    <t>MCC 2023/24 2ème session</t>
  </si>
  <si>
    <t>2020/2024 - L1 STAPS : ACTIVITE PHYSIQUE ADAPTEE ET SANTE (Libellé Simulation = LcER L1 STAPS)</t>
  </si>
  <si>
    <t>Coef. HETD</t>
  </si>
  <si>
    <t>Libellé</t>
  </si>
  <si>
    <t>ECTS à l'UE (x 1/nb choix)</t>
  </si>
  <si>
    <t>Synthèse</t>
  </si>
  <si>
    <t>C1 Concevoir une intervention en activités physiques et pratiques sportives</t>
  </si>
  <si>
    <t>Ressources</t>
  </si>
  <si>
    <t>APS de polyvalence</t>
  </si>
  <si>
    <t>-</t>
  </si>
  <si>
    <t>Moyenne des 3 notes pratiques de chaque APS</t>
  </si>
  <si>
    <t>Neurosciences du comportement</t>
  </si>
  <si>
    <t>CC1 (50%) : suivi en ligne (10%), travaux de groupe (40%) - CC2 (50%) épreuve écrite</t>
  </si>
  <si>
    <t>Physiologie</t>
  </si>
  <si>
    <t>2 épreuves écrites de 30min</t>
  </si>
  <si>
    <t>Saé</t>
  </si>
  <si>
    <t>SAÉ 1.S1 Comprendre pour concevoir niveau 1</t>
  </si>
  <si>
    <t>1 épreuve orale de 15 min (30 min prépa)</t>
  </si>
  <si>
    <t>C2 Mettre en oeuvre une intervention par des activités physiques et pratiques sportives</t>
  </si>
  <si>
    <t xml:space="preserve">APS de spécialité </t>
  </si>
  <si>
    <t>50% théorique (écrit ou oral ou dossier) - 50% pratique</t>
  </si>
  <si>
    <t>Psychologie</t>
  </si>
  <si>
    <t>CC1 (50%) épreuve écrite de 1h - CC2 (50%) épreuve écrite de 2h</t>
  </si>
  <si>
    <t>SAÉ 2.S1 Intervenir en EM</t>
  </si>
  <si>
    <t>1 épreuve orale de 30 min (5ects) + 1 épreuve pratique de régulation devant groupe (2ects)</t>
  </si>
  <si>
    <t>C4 Mener une démarche scientifique en STAPS</t>
  </si>
  <si>
    <t>Histoire</t>
  </si>
  <si>
    <t>CC1 (50%) épreuve écrite de 2h - CC2 (50%) dossier</t>
  </si>
  <si>
    <t>Maîtrise de la langue</t>
  </si>
  <si>
    <t>1 épreuve écrite de 1h</t>
  </si>
  <si>
    <t>SAÉ 3.S1 Initiation à la recherche en sciences expérimentales</t>
  </si>
  <si>
    <t>1 épreuve écrite 1h30 Analyse article scientifique</t>
  </si>
  <si>
    <t xml:space="preserve">APS de polyvalence  </t>
  </si>
  <si>
    <t>Biomécanique</t>
  </si>
  <si>
    <t>CC1 (50%) épreuve écrite de 1h - CC2 (50%) épreuve écrite de 1h</t>
  </si>
  <si>
    <t>Anatomie</t>
  </si>
  <si>
    <t>Sociologie</t>
  </si>
  <si>
    <t>SAÉ 1.S2 Comprendre pour concevoir niveau 1</t>
  </si>
  <si>
    <t>SAÉ 2.S2 Méthodologie de l'intervention en APAS</t>
  </si>
  <si>
    <t>50% Dossier : conception d'une intervention - 50% Animation : évaluation d'une intervention</t>
  </si>
  <si>
    <t>1 épreuve écrite de 2h</t>
  </si>
  <si>
    <t>1 épreuve écrite de 3h</t>
  </si>
  <si>
    <t>SAÉ 3.S2 Initiation à la recherche en SHS</t>
  </si>
  <si>
    <t>Oral protocole d'enquête 15mn + 30mn prépa</t>
  </si>
  <si>
    <t>C6 Construire son projet professionnel</t>
  </si>
  <si>
    <t>SAÉ 4.S2 Découvrir le milieu ES et choisir sa filière</t>
  </si>
  <si>
    <t>Portfolio</t>
  </si>
  <si>
    <t>SAÉ S3APAS.C1 Concevoir des programmes d’intervention pour un public atteint de pathologies métaboliques</t>
  </si>
  <si>
    <t>Physiopathologie métabolique</t>
  </si>
  <si>
    <t>SAÉ S3APAS.C2 Intervenir auprès d'un public en situation de handicap moteur et sensoriel</t>
  </si>
  <si>
    <t>Activité Physique adaptée, handicap, santé</t>
  </si>
  <si>
    <t>Déficiences sensorielles</t>
  </si>
  <si>
    <t>Techniques et outils d’évaluation des besoins, capacités, incapacités, styles de vie</t>
  </si>
  <si>
    <t>Ecrit - Trois sujets tirés au sort</t>
  </si>
  <si>
    <t>Anatomie fonctionnelle et biomécanique</t>
  </si>
  <si>
    <t>QCM</t>
  </si>
  <si>
    <t>SAÉ S3APAS.C4 Analyse de données quantitatives</t>
  </si>
  <si>
    <t>Dossier et oral</t>
  </si>
  <si>
    <t>Maitrise de la langue (anglais)</t>
  </si>
  <si>
    <t>Neurologie (AVC, SEP, Lesion médullaire)</t>
  </si>
  <si>
    <t>Ecrit commun de 2h</t>
  </si>
  <si>
    <t>Anatomie fonctionnelle</t>
  </si>
  <si>
    <t>Sociologie des publics vulnérables (QPV, insertion sociale…)</t>
  </si>
  <si>
    <t>Ecrit de 2h</t>
  </si>
  <si>
    <t>A partir des caractéristiques d'un public en situation de handicap mental, l'étudiant devra mettre en placedes séquences d'intervention lors de journées d'activités physiques (enfant, adulte, séniors).                                 Organisation : Par groupe de deux ou trois.</t>
  </si>
  <si>
    <t>Pratique en APA :  Activités innovantes (tchoukball, cardiogoal, kinball, spikeball, ..)</t>
  </si>
  <si>
    <t>Handicap mental (trisomie, Autisme, TED)</t>
  </si>
  <si>
    <t>Les étudiants devront présenter un projet dans lequel ils ont été impliqués, puis poser un regard critique sur la conduite de ce projet.</t>
  </si>
  <si>
    <t>Sociologie des organisations</t>
  </si>
  <si>
    <t>Dossier et présentation orale</t>
  </si>
  <si>
    <t>A partir du stage,  l'étudiant devra produire un rapport écrit et le présenter en se basant sur un support visuel.</t>
  </si>
  <si>
    <t xml:space="preserve">SAÉ S4APAS.C6 Stage </t>
  </si>
  <si>
    <t>Culture numérique</t>
  </si>
  <si>
    <t>Cadre juridique, éthique et réglementaire en APAS</t>
  </si>
  <si>
    <t>2024/2025 - L2 STAPS LCeR : EDUCATION ET MOTRICITE (EM)</t>
  </si>
  <si>
    <t>Groupes</t>
  </si>
  <si>
    <t>Heures Maquettes</t>
  </si>
  <si>
    <t>Volume horaire étudiant</t>
  </si>
  <si>
    <t>Effectif</t>
  </si>
  <si>
    <t>Porté</t>
  </si>
  <si>
    <t>HETD</t>
  </si>
  <si>
    <t>HETD mutualisées non comptabilisées</t>
  </si>
  <si>
    <t xml:space="preserve"> UE 3.1EM Concevoir une intervention en activités physiques et pratiques sportives</t>
  </si>
  <si>
    <t>SAÉ S3EM.C1C2 Concevoir et mettre en œuvre une intervention partagée</t>
  </si>
  <si>
    <t>C.Blondeau</t>
  </si>
  <si>
    <t>Ecrit (25%) Oral (25%) Intervention (25%) Dossier (25%)</t>
  </si>
  <si>
    <t>S.Lucania</t>
  </si>
  <si>
    <t>Neurosciences</t>
  </si>
  <si>
    <t>V.Fayt</t>
  </si>
  <si>
    <t xml:space="preserve">Ecrit (50 %)  Travaux de groupe (40%) Suivi en ligne (10%) </t>
  </si>
  <si>
    <t>G.Quignon</t>
  </si>
  <si>
    <t>N</t>
  </si>
  <si>
    <t>UE 3.2EM Mettre en œuvre une intervention par des activités physiques et pratiques sportives</t>
  </si>
  <si>
    <t>J.Colin</t>
  </si>
  <si>
    <t>F.Roselle</t>
  </si>
  <si>
    <t>/</t>
  </si>
  <si>
    <t>Pratique (50%) Théorie (50% : oral et/ou dossier et/ou écrit)</t>
  </si>
  <si>
    <t>APS de polyvalence Sauvetage</t>
  </si>
  <si>
    <t>M.Surrans</t>
  </si>
  <si>
    <t>Pratique (50%) Ecrit sur 1 APSA tirée au sort sur les 3 (50%)</t>
  </si>
  <si>
    <t>APS de polyvalence Lutte</t>
  </si>
  <si>
    <t>S.Gayet</t>
  </si>
  <si>
    <t>APS de polyvalence Musculation</t>
  </si>
  <si>
    <t>F.Duchemin</t>
  </si>
  <si>
    <t>S.Cogez</t>
  </si>
  <si>
    <t>UE 3.4EM Mener une démarche scientifique en STAPS</t>
  </si>
  <si>
    <t>SAÉ S3EM.C4 Techniques et outils de recherche en SHS</t>
  </si>
  <si>
    <t>N.Beltramo</t>
  </si>
  <si>
    <t>Ecrit</t>
  </si>
  <si>
    <t>J.Bréhon</t>
  </si>
  <si>
    <t>O.Chovaux</t>
  </si>
  <si>
    <t>A.Carton</t>
  </si>
  <si>
    <t>UE 3.6EM Construire son projet professionnel</t>
  </si>
  <si>
    <t>SAÉ S3EM.C6 Construire son identité professionnelle</t>
  </si>
  <si>
    <t>E.Caudrelier</t>
  </si>
  <si>
    <t>M.Dingreville</t>
  </si>
  <si>
    <t>O.Laguillaumie</t>
  </si>
  <si>
    <t>V.Vandenberghe</t>
  </si>
  <si>
    <t xml:space="preserve">UE 4.1EM Concevoir une intervention en activités physiques et pratiques sportives </t>
  </si>
  <si>
    <t xml:space="preserve">A.Chevutchi </t>
  </si>
  <si>
    <t>Ecrit (50 %) QCM (50%)</t>
  </si>
  <si>
    <t>A.Brouillard</t>
  </si>
  <si>
    <t>Sciences de l'éducation</t>
  </si>
  <si>
    <t>UE 4.2EM Mettre en œuvre une intervention par des activités physiques et pratiques sportives</t>
  </si>
  <si>
    <t>SAÉ S4EM.C2 Intervenir dans le premier degré (stage 6x3h)</t>
  </si>
  <si>
    <t>Oral (50%) Dossier (50%)</t>
  </si>
  <si>
    <t>C.Leroy</t>
  </si>
  <si>
    <t xml:space="preserve">APS de polyvalence Basket </t>
  </si>
  <si>
    <t>APS de polyvalence Acrosport</t>
  </si>
  <si>
    <t>M.Walczak</t>
  </si>
  <si>
    <t>APS de polyvalence Tennis de table</t>
  </si>
  <si>
    <t>L.Jospin</t>
  </si>
  <si>
    <t>UE 4.3EM Mener une démarche d’évaluation</t>
  </si>
  <si>
    <t>SAÉ S4EM.C3 Evaluer la santé d'une population</t>
  </si>
  <si>
    <t>N.Blondel</t>
  </si>
  <si>
    <t>E.Decorte</t>
  </si>
  <si>
    <t>S.Burin Chu</t>
  </si>
  <si>
    <t>N.Jelen</t>
  </si>
  <si>
    <t>W.Nuytens</t>
  </si>
  <si>
    <t>UE 4.6EM Construire son projet professionnel</t>
  </si>
  <si>
    <t>Maitrise de la langue</t>
  </si>
  <si>
    <t>W.Branlant</t>
  </si>
  <si>
    <t>MCCC 2024-25</t>
  </si>
  <si>
    <t xml:space="preserve"> UE 3.1ES Concevoir une intervention en activités physiques et pratiques sportives</t>
  </si>
  <si>
    <t>SAÉ S3ES.C1 Conception d'une intervention sport santé bien être</t>
  </si>
  <si>
    <t>Oral et dossier</t>
  </si>
  <si>
    <t>Note pratique 50% - Note théorique 50%</t>
  </si>
  <si>
    <t>APS de polyvalence Athlétisme</t>
  </si>
  <si>
    <t>Note pratique et épreuve écrite</t>
  </si>
  <si>
    <t>APS de polyvalence Natation</t>
  </si>
  <si>
    <t>Sociologie des publics (sport santé)</t>
  </si>
  <si>
    <t>Travail de groupe</t>
  </si>
  <si>
    <t>UE 3.3ES Mener une démarche d'évaluation</t>
  </si>
  <si>
    <t>SAÉ S3ES.C3 Evaluer la condition physique des pratiquants</t>
  </si>
  <si>
    <t>Travail de groupe + épreuve écrite 1h30 + suivi</t>
  </si>
  <si>
    <t>Epreuve écrite 1h30</t>
  </si>
  <si>
    <t>UE 3.5ES Conduire un projet de développement</t>
  </si>
  <si>
    <t>SAE S3ES.C5 Etablir des recommandations pour améliorer la condition physique des pratiquants</t>
  </si>
  <si>
    <t>Outils du numérique : vidéo</t>
  </si>
  <si>
    <t>Epreuve numérique</t>
  </si>
  <si>
    <t>Outils du numérique:  analyse de données statistiques</t>
  </si>
  <si>
    <t xml:space="preserve">UE 4.1ES Concevoir une intervention en activités physiques et pratiques sportives </t>
  </si>
  <si>
    <t>SAÉ S4ES.C1C2 Concevoir et mettre en oeuvre une intervention dans une structure sportive (stage 50h)</t>
  </si>
  <si>
    <t>APS de polyvalence Bien être</t>
  </si>
  <si>
    <t>Anatomie fonctionnelle/biomécanique</t>
  </si>
  <si>
    <t>Epreuve écrite</t>
  </si>
  <si>
    <t xml:space="preserve">Optimisation de la performance : déterminants et évaluation des qualités physiques </t>
  </si>
  <si>
    <t>UE 4.2ES Mettre en œuvre une intervention par des activités physiques et pratiques sportives</t>
  </si>
  <si>
    <t>SAÉ S4ES.C1C2 Concevoir et mettre en oeuvre une intervention dans une stucture sportive (stage 50h)</t>
  </si>
  <si>
    <t>APS de spécialité (stage 50h)</t>
  </si>
  <si>
    <t>UE 4.4ES Mener une démarche scientifique en STAPS</t>
  </si>
  <si>
    <t xml:space="preserve">Outils du numérique </t>
  </si>
  <si>
    <t>Dossier</t>
  </si>
  <si>
    <t xml:space="preserve">Séminaires et Méthodologie de la recherche </t>
  </si>
  <si>
    <t>UE 4.6ES Construire son projet professionnel</t>
  </si>
  <si>
    <t>SAE S4ES.C6 Identifier et se situer dans son champ professionnel</t>
  </si>
  <si>
    <t>Approche contextualisée de la performance</t>
  </si>
  <si>
    <t>Epreuve écrite et dossier</t>
  </si>
  <si>
    <t>Anglais</t>
  </si>
  <si>
    <t>oral et écrit</t>
  </si>
  <si>
    <t>Totaux</t>
  </si>
  <si>
    <t xml:space="preserve">Epreuve orale </t>
  </si>
  <si>
    <t>2024/2025 - L2 STAPS LCeR : ACTIVITE PHYSIQUE ADAPTEE ET SANTE (APAS)</t>
  </si>
  <si>
    <t>UE 3.1APAS Concevoir une intervention en activités physiques et pratiques sportives</t>
  </si>
  <si>
    <t>Présentation et préparation de la SAE</t>
  </si>
  <si>
    <t>Activités aquatiques : balnéothérapie, renforcement musculaire, aquarunning</t>
  </si>
  <si>
    <t>Techniques psychocorporelles : relaxation, sophrologie, cohérence cardiaque, yoga</t>
  </si>
  <si>
    <t>Diabétologie : Physiopathologie, Didactique et pédagogie de l'intervention en APA</t>
  </si>
  <si>
    <t>Obésité : Physiopathologie, Didactique et pédagogie de l'intervention en APA</t>
  </si>
  <si>
    <t>UE 3.2APAS Mettre en œuvre une intervention par des activités physiques et pratiques sportives</t>
  </si>
  <si>
    <t>Didactique et pédagogie de l'intervention en APA (handicap moteur) : boccia, BF, RF, danse</t>
  </si>
  <si>
    <t>Didactique et pédagogie de l'intervention en APA (handicap sensoriel) : Cécifoot, torball, CO, Danse</t>
  </si>
  <si>
    <t>Histoire de la prise en charge du handicap</t>
  </si>
  <si>
    <t>Classification du handicap, déterminants de la santé</t>
  </si>
  <si>
    <t>Physiopathologie</t>
  </si>
  <si>
    <t>UE 3.3APAS Mener une démarche d’évaluation</t>
  </si>
  <si>
    <t>UE 3.4APAS Mener une démarche scientifique en STAPS</t>
  </si>
  <si>
    <t xml:space="preserve">Psychologie de la motivation </t>
  </si>
  <si>
    <t>Méthodologie de la recherche</t>
  </si>
  <si>
    <t xml:space="preserve">UE 4.1APAS Concevoir une intervention en activités physiques et pratiques sportives </t>
  </si>
  <si>
    <t>Didactique et pédagogie de l'intervention en APA (+éducation à la santé)</t>
  </si>
  <si>
    <t>UE 4.2APAS Mettre en œuvre une intervention par des activités physiques et pratiques sportives</t>
  </si>
  <si>
    <t>SAÉ S4APAS.C2 Conception et mise en place d'une séance adaptée à un public à besoins spécifiques (événement partenaire)</t>
  </si>
  <si>
    <t>Psychologie (cognition)</t>
  </si>
  <si>
    <t>Biologie des déficiences</t>
  </si>
  <si>
    <t>Vulnérabilité sociale - Production du handicap</t>
  </si>
  <si>
    <t>UE 4.5APAS Conduire un projet de développement</t>
  </si>
  <si>
    <t xml:space="preserve"> SAÉ S4APAS.C5 Participation au pilotage et à la mise en place de projet en APA inclusion</t>
  </si>
  <si>
    <t>Méthodologie et conduite de projets socio-sportifs</t>
  </si>
  <si>
    <t>UE 4.6APAS Construire son projet professionnel</t>
  </si>
  <si>
    <t>Anglais 50% ( dossier 30% + oral 20%) + Expression écrite 50% (épreuve écrite commune avec les sciences de l'éducation)</t>
  </si>
  <si>
    <t>MCCC</t>
  </si>
  <si>
    <t>Etude de cas +oral</t>
  </si>
  <si>
    <t>Epreuve orale</t>
  </si>
  <si>
    <t>A partir des caractéristiques d'un public en situation de handicap moteur et sensoriel, l'étudiant devra mettre en place une situation de 30 min et l'animer. Organisation : passage seul gymnase diviser en 4 - tirage au sort handicap moteur ou sensoriel</t>
  </si>
  <si>
    <t>A partir de l'anamnèse d'un  patient, l'étudiant devra mobiliser ses connaissances théoriques pour concevoir une séance adaptée au profil (capacités et besoins) du patient</t>
  </si>
  <si>
    <t xml:space="preserve">Analyser des données quantitatives sur la motivation. Réaliser une analyse descriptive et construire une discussion. Présentation orale d'une diapositive récapitulative en anglais. 						
						</t>
  </si>
  <si>
    <t>Epreuve de compréhension écrite et orale</t>
  </si>
  <si>
    <t>Epreuve pratique</t>
  </si>
  <si>
    <t>Une épreuve de 2h 
avec trois sujets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</si>
</sst>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4">
    <font>
      <sz val="12"/>
      <color theme="1"/>
      <name val="Calibri"/>
      <family val="2"/>
      <scheme val="minor"/>
    </font>
    <font>
      <sz val="12"/>
      <color theme="1"/>
      <name val="Calibri"/>
      <family val="2"/>
      <scheme val="minor"/>
    </font>
    <font>
      <b/>
      <sz val="12"/>
      <color theme="1"/>
      <name val="Calibri"/>
      <family val="2"/>
      <scheme val="minor"/>
    </font>
    <font>
      <b/>
      <sz val="11"/>
      <color theme="1"/>
      <name val="Calibri"/>
      <family val="2"/>
      <scheme val="minor"/>
    </font>
    <font>
      <sz val="11"/>
      <color theme="1"/>
      <name val="Calibri"/>
      <family val="2"/>
      <scheme val="minor"/>
    </font>
    <font>
      <sz val="12"/>
      <color rgb="FF000000"/>
      <name val="Calibri"/>
      <family val="2"/>
      <scheme val="minor"/>
    </font>
    <font>
      <u/>
      <sz val="12"/>
      <color theme="10"/>
      <name val="Calibri"/>
      <family val="2"/>
      <scheme val="minor"/>
    </font>
    <font>
      <u/>
      <sz val="12"/>
      <color theme="11"/>
      <name val="Calibri"/>
      <family val="2"/>
      <scheme val="minor"/>
    </font>
    <font>
      <b/>
      <sz val="12"/>
      <color rgb="FFFF0000"/>
      <name val="Calibri (Corps)"/>
    </font>
    <font>
      <b/>
      <u/>
      <sz val="12"/>
      <color theme="1"/>
      <name val="Calibri (Corps)"/>
    </font>
    <font>
      <b/>
      <sz val="11"/>
      <color rgb="FFFF0000"/>
      <name val="Calibri"/>
      <family val="2"/>
      <scheme val="minor"/>
    </font>
    <font>
      <sz val="12"/>
      <color theme="1"/>
      <name val="Times New Roman"/>
      <family val="1"/>
    </font>
    <font>
      <b/>
      <sz val="12"/>
      <name val="Calibri (Corps)"/>
    </font>
    <font>
      <sz val="12"/>
      <name val="Calibri (Corps)"/>
    </font>
    <font>
      <sz val="8"/>
      <name val="Calibri"/>
      <family val="2"/>
      <scheme val="minor"/>
    </font>
    <font>
      <sz val="12"/>
      <name val="Calibri"/>
      <family val="2"/>
      <scheme val="minor"/>
    </font>
    <font>
      <b/>
      <sz val="14"/>
      <color theme="1"/>
      <name val="Times New Roman"/>
      <family val="1"/>
    </font>
    <font>
      <sz val="11"/>
      <color rgb="FF000000"/>
      <name val="Times New Roman"/>
      <family val="1"/>
    </font>
    <font>
      <b/>
      <sz val="12"/>
      <color rgb="FF000000"/>
      <name val="Times New Roman"/>
      <family val="1"/>
    </font>
    <font>
      <b/>
      <sz val="16"/>
      <color theme="1"/>
      <name val="Calibri"/>
      <family val="2"/>
      <scheme val="minor"/>
    </font>
    <font>
      <sz val="12"/>
      <color theme="1"/>
      <name val="Cambria"/>
      <family val="1"/>
    </font>
    <font>
      <b/>
      <sz val="16"/>
      <color rgb="FF000000"/>
      <name val="Times New Roman"/>
      <family val="1"/>
    </font>
    <font>
      <b/>
      <sz val="14"/>
      <color rgb="FF000000"/>
      <name val="Times New Roman"/>
      <family val="1"/>
    </font>
    <font>
      <sz val="10"/>
      <color indexed="8"/>
      <name val="Helvetica"/>
      <family val="2"/>
    </font>
    <font>
      <sz val="12"/>
      <color rgb="FF000000"/>
      <name val="Cambria"/>
      <family val="1"/>
    </font>
    <font>
      <sz val="12"/>
      <color theme="1"/>
      <name val="Cambria"/>
      <family val="1"/>
      <scheme val="major"/>
    </font>
    <font>
      <sz val="12"/>
      <color indexed="8"/>
      <name val="Cambria"/>
      <family val="1"/>
      <scheme val="major"/>
    </font>
    <font>
      <sz val="12"/>
      <color rgb="FF000000"/>
      <name val="Arial"/>
      <family val="2"/>
      <charset val="1"/>
    </font>
    <font>
      <b/>
      <sz val="14"/>
      <color theme="1"/>
      <name val="Arial"/>
      <family val="2"/>
    </font>
    <font>
      <sz val="12"/>
      <color theme="1"/>
      <name val="Arial"/>
      <family val="2"/>
      <charset val="1"/>
    </font>
    <font>
      <sz val="12"/>
      <color rgb="FFFF0000"/>
      <name val="Arial"/>
      <family val="2"/>
      <charset val="1"/>
    </font>
    <font>
      <b/>
      <sz val="12"/>
      <color rgb="FFFF0000"/>
      <name val="Arial"/>
      <family val="2"/>
    </font>
    <font>
      <sz val="10"/>
      <color rgb="FFFF0000"/>
      <name val="Arial"/>
      <family val="2"/>
      <charset val="1"/>
    </font>
    <font>
      <sz val="8"/>
      <color rgb="FFFF0000"/>
      <name val="Arial"/>
      <family val="2"/>
      <charset val="1"/>
    </font>
    <font>
      <sz val="10"/>
      <color theme="1"/>
      <name val="Arial"/>
      <family val="2"/>
      <charset val="1"/>
    </font>
    <font>
      <sz val="12"/>
      <color theme="1"/>
      <name val="Arial"/>
      <family val="2"/>
    </font>
    <font>
      <sz val="12"/>
      <name val="Arial"/>
      <family val="2"/>
      <charset val="1"/>
    </font>
    <font>
      <b/>
      <sz val="9"/>
      <color indexed="18"/>
      <name val="Calibri"/>
      <family val="2"/>
    </font>
    <font>
      <sz val="9"/>
      <name val="Calibri"/>
      <family val="2"/>
    </font>
    <font>
      <i/>
      <sz val="9"/>
      <color indexed="55"/>
      <name val="Calibri"/>
      <family val="2"/>
    </font>
    <font>
      <sz val="10"/>
      <name val="Arial"/>
      <family val="2"/>
    </font>
    <font>
      <sz val="12"/>
      <name val="Arial"/>
      <family val="2"/>
    </font>
    <font>
      <sz val="12"/>
      <color theme="1"/>
      <name val="Calibri (Corps)"/>
    </font>
    <font>
      <b/>
      <sz val="12"/>
      <color indexed="18"/>
      <name val="Calibri"/>
      <family val="2"/>
    </font>
    <font>
      <b/>
      <sz val="9"/>
      <name val="Calibri"/>
      <family val="2"/>
    </font>
    <font>
      <sz val="10"/>
      <color rgb="FF00B050"/>
      <name val="Arial"/>
      <family val="2"/>
    </font>
    <font>
      <sz val="11"/>
      <color theme="1"/>
      <name val="Calibri"/>
      <family val="2"/>
    </font>
    <font>
      <sz val="9"/>
      <color indexed="9"/>
      <name val="Calibri"/>
      <family val="2"/>
    </font>
    <font>
      <sz val="11"/>
      <name val="Arial"/>
      <family val="2"/>
    </font>
    <font>
      <b/>
      <sz val="11"/>
      <color indexed="18"/>
      <name val="Calibri"/>
      <family val="2"/>
    </font>
    <font>
      <sz val="11"/>
      <name val="Calibri"/>
      <family val="2"/>
    </font>
    <font>
      <sz val="11"/>
      <color theme="1"/>
      <name val="Calibri (Corps)"/>
    </font>
    <font>
      <sz val="11"/>
      <name val="Calibri"/>
      <family val="2"/>
      <scheme val="minor"/>
    </font>
    <font>
      <i/>
      <sz val="11"/>
      <color indexed="55"/>
      <name val="Calibri"/>
      <family val="2"/>
    </font>
  </fonts>
  <fills count="23">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FF0000"/>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3" tint="0.59999389629810485"/>
        <bgColor indexed="64"/>
      </patternFill>
    </fill>
    <fill>
      <patternFill patternType="solid">
        <fgColor theme="0" tint="-0.34998626667073579"/>
        <bgColor indexed="64"/>
      </patternFill>
    </fill>
    <fill>
      <patternFill patternType="solid">
        <fgColor rgb="FFCCFFCC"/>
        <bgColor indexed="64"/>
      </patternFill>
    </fill>
    <fill>
      <patternFill patternType="solid">
        <fgColor theme="0" tint="-0.499984740745262"/>
        <bgColor indexed="64"/>
      </patternFill>
    </fill>
    <fill>
      <patternFill patternType="solid">
        <fgColor rgb="FFBFBFBF"/>
        <bgColor rgb="FF000000"/>
      </patternFill>
    </fill>
    <fill>
      <patternFill patternType="solid">
        <fgColor rgb="FFD9D9D9"/>
        <bgColor rgb="FF000000"/>
      </patternFill>
    </fill>
    <fill>
      <patternFill patternType="solid">
        <fgColor rgb="FFFFFFFF"/>
        <bgColor rgb="FF000000"/>
      </patternFill>
    </fill>
    <fill>
      <patternFill patternType="solid">
        <fgColor rgb="FFFFC000"/>
        <bgColor indexed="64"/>
      </patternFill>
    </fill>
    <fill>
      <patternFill patternType="solid">
        <fgColor rgb="FF92D050"/>
        <bgColor indexed="64"/>
      </patternFill>
    </fill>
    <fill>
      <patternFill patternType="solid">
        <fgColor rgb="FFFFFF66"/>
        <bgColor rgb="FFFFFF66"/>
      </patternFill>
    </fill>
    <fill>
      <patternFill patternType="solid">
        <fgColor theme="1"/>
        <bgColor indexed="64"/>
      </patternFill>
    </fill>
    <fill>
      <patternFill patternType="solid">
        <fgColor indexed="40"/>
        <bgColor indexed="64"/>
      </patternFill>
    </fill>
    <fill>
      <patternFill patternType="solid">
        <fgColor indexed="44"/>
        <bgColor indexed="64"/>
      </patternFill>
    </fill>
    <fill>
      <patternFill patternType="solid">
        <fgColor indexed="31"/>
        <bgColor indexed="64"/>
      </patternFill>
    </fill>
    <fill>
      <patternFill patternType="solid">
        <fgColor indexed="41"/>
        <bgColor indexed="64"/>
      </patternFill>
    </fill>
    <fill>
      <patternFill patternType="solid">
        <fgColor indexed="53"/>
        <bgColor indexed="64"/>
      </patternFill>
    </fill>
  </fills>
  <borders count="79">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style="medium">
        <color auto="1"/>
      </left>
      <right style="thin">
        <color auto="1"/>
      </right>
      <top style="medium">
        <color auto="1"/>
      </top>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auto="1"/>
      </left>
      <right style="medium">
        <color auto="1"/>
      </right>
      <top style="thin">
        <color auto="1"/>
      </top>
      <bottom style="thin">
        <color auto="1"/>
      </bottom>
      <diagonal/>
    </border>
    <border>
      <left style="medium">
        <color auto="1"/>
      </left>
      <right style="thin">
        <color auto="1"/>
      </right>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top style="thin">
        <color auto="1"/>
      </top>
      <bottom/>
      <diagonal/>
    </border>
    <border>
      <left style="thin">
        <color auto="1"/>
      </left>
      <right/>
      <top style="medium">
        <color auto="1"/>
      </top>
      <bottom style="thin">
        <color auto="1"/>
      </bottom>
      <diagonal/>
    </border>
    <border>
      <left style="thin">
        <color auto="1"/>
      </left>
      <right/>
      <top style="thin">
        <color auto="1"/>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
      <left style="thin">
        <color auto="1"/>
      </left>
      <right style="thin">
        <color auto="1"/>
      </right>
      <top style="medium">
        <color auto="1"/>
      </top>
      <bottom/>
      <diagonal/>
    </border>
    <border>
      <left style="thin">
        <color auto="1"/>
      </left>
      <right style="thin">
        <color auto="1"/>
      </right>
      <top/>
      <bottom style="medium">
        <color auto="1"/>
      </bottom>
      <diagonal/>
    </border>
    <border>
      <left style="medium">
        <color auto="1"/>
      </left>
      <right/>
      <top style="medium">
        <color auto="1"/>
      </top>
      <bottom/>
      <diagonal/>
    </border>
    <border>
      <left style="medium">
        <color auto="1"/>
      </left>
      <right/>
      <top/>
      <bottom/>
      <diagonal/>
    </border>
    <border>
      <left style="thin">
        <color auto="1"/>
      </left>
      <right style="medium">
        <color auto="1"/>
      </right>
      <top style="medium">
        <color auto="1"/>
      </top>
      <bottom/>
      <diagonal/>
    </border>
    <border>
      <left style="thin">
        <color auto="1"/>
      </left>
      <right style="medium">
        <color auto="1"/>
      </right>
      <top/>
      <bottom style="thin">
        <color auto="1"/>
      </bottom>
      <diagonal/>
    </border>
    <border>
      <left style="thin">
        <color auto="1"/>
      </left>
      <right style="medium">
        <color auto="1"/>
      </right>
      <top/>
      <bottom style="medium">
        <color auto="1"/>
      </bottom>
      <diagonal/>
    </border>
    <border>
      <left/>
      <right/>
      <top/>
      <bottom style="medium">
        <color auto="1"/>
      </bottom>
      <diagonal/>
    </border>
    <border>
      <left/>
      <right style="thin">
        <color auto="1"/>
      </right>
      <top style="thin">
        <color auto="1"/>
      </top>
      <bottom/>
      <diagonal/>
    </border>
    <border>
      <left/>
      <right style="thin">
        <color auto="1"/>
      </right>
      <top/>
      <bottom/>
      <diagonal/>
    </border>
    <border>
      <left style="medium">
        <color auto="1"/>
      </left>
      <right style="medium">
        <color auto="1"/>
      </right>
      <top style="medium">
        <color auto="1"/>
      </top>
      <bottom style="medium">
        <color auto="1"/>
      </bottom>
      <diagonal/>
    </border>
    <border>
      <left style="medium">
        <color auto="1"/>
      </left>
      <right style="thin">
        <color auto="1"/>
      </right>
      <top/>
      <bottom style="thin">
        <color auto="1"/>
      </bottom>
      <diagonal/>
    </border>
    <border>
      <left style="thin">
        <color auto="1"/>
      </left>
      <right style="medium">
        <color auto="1"/>
      </right>
      <top/>
      <bottom/>
      <diagonal/>
    </border>
    <border>
      <left style="thin">
        <color auto="1"/>
      </left>
      <right/>
      <top/>
      <bottom style="thin">
        <color auto="1"/>
      </bottom>
      <diagonal/>
    </border>
    <border>
      <left/>
      <right style="thin">
        <color auto="1"/>
      </right>
      <top style="medium">
        <color auto="1"/>
      </top>
      <bottom/>
      <diagonal/>
    </border>
    <border>
      <left/>
      <right style="thin">
        <color auto="1"/>
      </right>
      <top/>
      <bottom style="medium">
        <color auto="1"/>
      </bottom>
      <diagonal/>
    </border>
    <border>
      <left style="thin">
        <color auto="1"/>
      </left>
      <right style="thin">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bottom style="medium">
        <color auto="1"/>
      </bottom>
      <diagonal/>
    </border>
    <border>
      <left/>
      <right/>
      <top style="thin">
        <color auto="1"/>
      </top>
      <bottom style="thin">
        <color auto="1"/>
      </bottom>
      <diagonal/>
    </border>
    <border>
      <left/>
      <right/>
      <top/>
      <bottom style="thin">
        <color auto="1"/>
      </bottom>
      <diagonal/>
    </border>
    <border>
      <left/>
      <right/>
      <top style="thin">
        <color auto="1"/>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style="medium">
        <color auto="1"/>
      </right>
      <top/>
      <bottom style="medium">
        <color auto="1"/>
      </bottom>
      <diagonal/>
    </border>
    <border>
      <left/>
      <right style="medium">
        <color auto="1"/>
      </right>
      <top/>
      <bottom/>
      <diagonal/>
    </border>
    <border>
      <left/>
      <right/>
      <top style="medium">
        <color auto="1"/>
      </top>
      <bottom/>
      <diagonal/>
    </border>
    <border>
      <left/>
      <right style="thin">
        <color auto="1"/>
      </right>
      <top style="medium">
        <color auto="1"/>
      </top>
      <bottom style="medium">
        <color auto="1"/>
      </bottom>
      <diagonal/>
    </border>
    <border>
      <left/>
      <right style="medium">
        <color auto="1"/>
      </right>
      <top style="thin">
        <color auto="1"/>
      </top>
      <bottom/>
      <diagonal/>
    </border>
    <border>
      <left style="thin">
        <color auto="1"/>
      </left>
      <right/>
      <top/>
      <bottom style="medium">
        <color auto="1"/>
      </bottom>
      <diagonal/>
    </border>
    <border>
      <left style="thin">
        <color auto="1"/>
      </left>
      <right/>
      <top style="medium">
        <color auto="1"/>
      </top>
      <bottom style="medium">
        <color auto="1"/>
      </bottom>
      <diagonal/>
    </border>
    <border>
      <left/>
      <right style="medium">
        <color rgb="FF000000"/>
      </right>
      <top style="medium">
        <color auto="1"/>
      </top>
      <bottom style="medium">
        <color auto="1"/>
      </bottom>
      <diagonal/>
    </border>
    <border>
      <left style="medium">
        <color auto="1"/>
      </left>
      <right style="medium">
        <color auto="1"/>
      </right>
      <top/>
      <bottom style="medium">
        <color rgb="FF000000"/>
      </bottom>
      <diagonal/>
    </border>
    <border>
      <left style="medium">
        <color auto="1"/>
      </left>
      <right/>
      <top style="medium">
        <color auto="1"/>
      </top>
      <bottom style="thin">
        <color auto="1"/>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medium">
        <color auto="1"/>
      </left>
      <right style="medium">
        <color auto="1"/>
      </right>
      <top style="medium">
        <color rgb="FF000000"/>
      </top>
      <bottom/>
      <diagonal/>
    </border>
    <border>
      <left/>
      <right/>
      <top style="medium">
        <color auto="1"/>
      </top>
      <bottom style="thin">
        <color auto="1"/>
      </bottom>
      <diagonal/>
    </border>
    <border>
      <left/>
      <right/>
      <top style="thin">
        <color auto="1"/>
      </top>
      <bottom style="medium">
        <color auto="1"/>
      </bottom>
      <diagonal/>
    </border>
    <border>
      <left style="thin">
        <color indexed="8"/>
      </left>
      <right style="medium">
        <color auto="1"/>
      </right>
      <top/>
      <bottom style="thin">
        <color indexed="8"/>
      </bottom>
      <diagonal/>
    </border>
    <border>
      <left/>
      <right/>
      <top style="thin">
        <color indexed="8"/>
      </top>
      <bottom style="thin">
        <color indexed="8"/>
      </bottom>
      <diagonal/>
    </border>
    <border>
      <left/>
      <right/>
      <top/>
      <bottom style="thin">
        <color indexed="64"/>
      </bottom>
      <diagonal/>
    </border>
    <border>
      <left style="thin">
        <color indexed="64"/>
      </left>
      <right style="thin">
        <color indexed="64"/>
      </right>
      <top/>
      <bottom style="thin">
        <color indexed="64"/>
      </bottom>
      <diagonal/>
    </border>
    <border>
      <left style="thin">
        <color auto="1"/>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bottom style="thin">
        <color indexed="8"/>
      </bottom>
      <diagonal/>
    </border>
    <border>
      <left/>
      <right/>
      <top style="thin">
        <color indexed="8"/>
      </top>
      <bottom/>
      <diagonal/>
    </border>
  </borders>
  <cellStyleXfs count="252">
    <xf numFmtId="0" fontId="0" fillId="0" borderId="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4" fillId="0" borderId="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cellStyleXfs>
  <cellXfs count="551">
    <xf numFmtId="0" fontId="0" fillId="0" borderId="0" xfId="0"/>
    <xf numFmtId="0" fontId="3" fillId="0" borderId="1" xfId="0" applyFont="1" applyBorder="1" applyAlignment="1">
      <alignment horizontal="center"/>
    </xf>
    <xf numFmtId="0" fontId="0" fillId="0" borderId="1" xfId="0" applyBorder="1" applyAlignment="1">
      <alignment horizontal="center"/>
    </xf>
    <xf numFmtId="0" fontId="3" fillId="0" borderId="1" xfId="0" applyFont="1" applyBorder="1" applyAlignment="1">
      <alignment horizontal="center" vertical="center"/>
    </xf>
    <xf numFmtId="0" fontId="2" fillId="0" borderId="0" xfId="0" applyFont="1" applyAlignment="1">
      <alignment horizontal="center"/>
    </xf>
    <xf numFmtId="0" fontId="2" fillId="4" borderId="1" xfId="0" applyFont="1" applyFill="1" applyBorder="1" applyAlignment="1">
      <alignment horizontal="center"/>
    </xf>
    <xf numFmtId="0" fontId="2" fillId="0" borderId="0" xfId="0" applyFont="1" applyAlignment="1">
      <alignment horizontal="center" vertical="center"/>
    </xf>
    <xf numFmtId="0" fontId="0" fillId="0" borderId="0" xfId="0" applyAlignment="1">
      <alignment horizontal="center" vertical="center"/>
    </xf>
    <xf numFmtId="0" fontId="2" fillId="2" borderId="4" xfId="0" applyFont="1" applyFill="1" applyBorder="1" applyAlignment="1">
      <alignment horizontal="center"/>
    </xf>
    <xf numFmtId="0" fontId="0" fillId="2" borderId="4" xfId="0" applyFill="1" applyBorder="1" applyAlignment="1">
      <alignment horizontal="center"/>
    </xf>
    <xf numFmtId="0" fontId="0" fillId="0" borderId="0" xfId="0" applyAlignment="1">
      <alignment horizontal="left"/>
    </xf>
    <xf numFmtId="0" fontId="2" fillId="0" borderId="0" xfId="0" applyFont="1"/>
    <xf numFmtId="0" fontId="0" fillId="0" borderId="0" xfId="0" applyAlignment="1">
      <alignment horizontal="center" vertical="center" wrapText="1"/>
    </xf>
    <xf numFmtId="0" fontId="3" fillId="5" borderId="2" xfId="0" applyFont="1" applyFill="1" applyBorder="1" applyAlignment="1">
      <alignment horizontal="center" vertical="center"/>
    </xf>
    <xf numFmtId="0" fontId="2" fillId="6" borderId="2" xfId="0" applyFont="1" applyFill="1" applyBorder="1" applyAlignment="1">
      <alignment horizontal="center" vertical="center"/>
    </xf>
    <xf numFmtId="0" fontId="3" fillId="2" borderId="4" xfId="0" applyFont="1" applyFill="1" applyBorder="1" applyAlignment="1">
      <alignment horizontal="center" vertical="center"/>
    </xf>
    <xf numFmtId="0" fontId="0" fillId="0" borderId="9" xfId="0" applyBorder="1" applyAlignment="1">
      <alignment horizontal="center" vertical="center"/>
    </xf>
    <xf numFmtId="0" fontId="2" fillId="0" borderId="0" xfId="0" applyFont="1" applyAlignment="1">
      <alignment horizontal="center" vertical="center" wrapText="1"/>
    </xf>
    <xf numFmtId="0" fontId="0" fillId="0" borderId="0" xfId="0" applyAlignment="1">
      <alignment horizontal="center" vertical="top"/>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vertical="center"/>
    </xf>
    <xf numFmtId="0" fontId="0" fillId="0" borderId="0" xfId="0" applyAlignment="1">
      <alignment horizontal="center"/>
    </xf>
    <xf numFmtId="0" fontId="0" fillId="0" borderId="22" xfId="0" applyBorder="1" applyAlignment="1">
      <alignment horizontal="center" vertical="center"/>
    </xf>
    <xf numFmtId="0" fontId="3" fillId="6" borderId="2" xfId="0" applyFont="1" applyFill="1" applyBorder="1" applyAlignment="1">
      <alignment horizontal="center" vertical="center"/>
    </xf>
    <xf numFmtId="0" fontId="1" fillId="0" borderId="1" xfId="0" applyFont="1" applyBorder="1" applyAlignment="1">
      <alignment horizontal="center" vertical="center"/>
    </xf>
    <xf numFmtId="0" fontId="0" fillId="0" borderId="17" xfId="0" applyBorder="1" applyAlignment="1">
      <alignment horizontal="center" vertical="center"/>
    </xf>
    <xf numFmtId="0" fontId="0" fillId="0" borderId="4" xfId="0" applyBorder="1" applyAlignment="1">
      <alignment vertical="center" wrapText="1"/>
    </xf>
    <xf numFmtId="0" fontId="0" fillId="0" borderId="1" xfId="0" applyBorder="1" applyAlignment="1">
      <alignment vertical="center" wrapText="1"/>
    </xf>
    <xf numFmtId="0" fontId="0" fillId="0" borderId="4" xfId="0" applyBorder="1"/>
    <xf numFmtId="0" fontId="0" fillId="0" borderId="9" xfId="0" applyBorder="1" applyAlignment="1">
      <alignment horizontal="center" vertical="center" wrapText="1"/>
    </xf>
    <xf numFmtId="0" fontId="0" fillId="0" borderId="9" xfId="0" applyBorder="1" applyAlignment="1">
      <alignment vertical="center" wrapText="1"/>
    </xf>
    <xf numFmtId="0" fontId="0" fillId="0" borderId="14" xfId="0" applyBorder="1" applyAlignment="1">
      <alignment vertical="center" wrapText="1"/>
    </xf>
    <xf numFmtId="0" fontId="3" fillId="8" borderId="46" xfId="0" applyFont="1" applyFill="1" applyBorder="1" applyAlignment="1">
      <alignment horizontal="center" vertical="center"/>
    </xf>
    <xf numFmtId="0" fontId="0" fillId="8" borderId="46" xfId="0" applyFill="1" applyBorder="1" applyAlignment="1">
      <alignment horizontal="center"/>
    </xf>
    <xf numFmtId="0" fontId="0" fillId="8" borderId="46" xfId="0" applyFill="1" applyBorder="1" applyAlignment="1">
      <alignment horizontal="center" vertical="center"/>
    </xf>
    <xf numFmtId="0" fontId="0" fillId="8" borderId="46" xfId="0" applyFill="1" applyBorder="1" applyAlignment="1">
      <alignment horizontal="left" vertical="center"/>
    </xf>
    <xf numFmtId="0" fontId="3" fillId="3" borderId="1" xfId="0" applyFont="1" applyFill="1" applyBorder="1" applyAlignment="1">
      <alignment horizontal="center" vertical="center"/>
    </xf>
    <xf numFmtId="0" fontId="0" fillId="3" borderId="1" xfId="0" applyFill="1" applyBorder="1" applyAlignment="1">
      <alignment horizontal="center" vertical="center"/>
    </xf>
    <xf numFmtId="0" fontId="0" fillId="3" borderId="2" xfId="0" applyFill="1" applyBorder="1" applyAlignment="1">
      <alignment vertical="center"/>
    </xf>
    <xf numFmtId="0" fontId="3" fillId="3" borderId="2" xfId="0" applyFont="1" applyFill="1" applyBorder="1" applyAlignment="1">
      <alignment horizontal="center" vertical="center"/>
    </xf>
    <xf numFmtId="0" fontId="0" fillId="3" borderId="14" xfId="0" applyFill="1" applyBorder="1" applyAlignment="1">
      <alignment vertical="center"/>
    </xf>
    <xf numFmtId="0" fontId="3" fillId="3" borderId="14" xfId="0" applyFont="1" applyFill="1" applyBorder="1" applyAlignment="1">
      <alignment horizontal="center" vertical="center"/>
    </xf>
    <xf numFmtId="0" fontId="0" fillId="3" borderId="14" xfId="0" applyFill="1" applyBorder="1" applyAlignment="1">
      <alignment horizontal="center" vertical="center"/>
    </xf>
    <xf numFmtId="0" fontId="0" fillId="3" borderId="4" xfId="0" applyFill="1" applyBorder="1" applyAlignment="1">
      <alignment vertical="center"/>
    </xf>
    <xf numFmtId="0" fontId="3" fillId="3" borderId="4" xfId="0" applyFont="1" applyFill="1" applyBorder="1" applyAlignment="1">
      <alignment horizontal="center" vertical="center"/>
    </xf>
    <xf numFmtId="0" fontId="2" fillId="8" borderId="46" xfId="0" applyFont="1" applyFill="1" applyBorder="1" applyAlignment="1">
      <alignment horizontal="center" vertical="center"/>
    </xf>
    <xf numFmtId="0" fontId="3" fillId="0" borderId="0" xfId="0" applyFont="1" applyAlignment="1">
      <alignment horizontal="center"/>
    </xf>
    <xf numFmtId="0" fontId="0" fillId="0" borderId="14" xfId="0" applyBorder="1" applyAlignment="1">
      <alignment horizontal="center" vertical="center"/>
    </xf>
    <xf numFmtId="0" fontId="0" fillId="9" borderId="0" xfId="0" applyFill="1"/>
    <xf numFmtId="0" fontId="0" fillId="0" borderId="0" xfId="0" applyAlignment="1">
      <alignment vertical="center"/>
    </xf>
    <xf numFmtId="0" fontId="2" fillId="0" borderId="18" xfId="0" applyFont="1" applyBorder="1" applyAlignment="1">
      <alignment horizontal="center" vertical="center"/>
    </xf>
    <xf numFmtId="0" fontId="2" fillId="0" borderId="41" xfId="0" applyFont="1" applyBorder="1" applyAlignment="1">
      <alignment horizontal="center" vertical="center"/>
    </xf>
    <xf numFmtId="0" fontId="2" fillId="0" borderId="13" xfId="0" applyFont="1" applyBorder="1" applyAlignment="1">
      <alignment horizontal="center" vertical="center"/>
    </xf>
    <xf numFmtId="0" fontId="2" fillId="0" borderId="4" xfId="0" applyFont="1" applyBorder="1" applyAlignment="1">
      <alignment horizontal="center" vertical="center"/>
    </xf>
    <xf numFmtId="0" fontId="0" fillId="0" borderId="4" xfId="0" applyBorder="1" applyAlignment="1">
      <alignment horizontal="center" vertical="center"/>
    </xf>
    <xf numFmtId="0" fontId="0" fillId="3" borderId="4" xfId="0" applyFill="1" applyBorder="1" applyAlignment="1">
      <alignment horizontal="center" vertical="center"/>
    </xf>
    <xf numFmtId="0" fontId="0" fillId="3" borderId="2" xfId="0" applyFill="1" applyBorder="1" applyAlignment="1">
      <alignment horizontal="center" vertical="center"/>
    </xf>
    <xf numFmtId="0" fontId="3" fillId="0" borderId="4" xfId="0" applyFont="1" applyBorder="1" applyAlignment="1">
      <alignment horizontal="center" vertical="center"/>
    </xf>
    <xf numFmtId="0" fontId="3" fillId="0" borderId="25" xfId="0" applyFont="1" applyBorder="1" applyAlignment="1">
      <alignment horizontal="center" vertical="center"/>
    </xf>
    <xf numFmtId="0" fontId="3" fillId="8" borderId="30" xfId="0" applyFont="1" applyFill="1" applyBorder="1" applyAlignment="1">
      <alignment horizontal="center" vertical="center"/>
    </xf>
    <xf numFmtId="0" fontId="0" fillId="3" borderId="2" xfId="0" applyFill="1" applyBorder="1" applyAlignment="1">
      <alignment vertical="center" wrapText="1"/>
    </xf>
    <xf numFmtId="0" fontId="0" fillId="3" borderId="14" xfId="0" applyFill="1" applyBorder="1" applyAlignment="1">
      <alignment vertical="center" wrapText="1"/>
    </xf>
    <xf numFmtId="0" fontId="2" fillId="8" borderId="30" xfId="0" applyFont="1" applyFill="1" applyBorder="1" applyAlignment="1">
      <alignment horizontal="center" vertical="center"/>
    </xf>
    <xf numFmtId="0" fontId="0" fillId="3" borderId="1" xfId="0" applyFill="1" applyBorder="1" applyAlignment="1">
      <alignment vertical="center"/>
    </xf>
    <xf numFmtId="0" fontId="0" fillId="2" borderId="31" xfId="0" applyFill="1" applyBorder="1" applyAlignment="1">
      <alignment horizontal="center"/>
    </xf>
    <xf numFmtId="0" fontId="2" fillId="2" borderId="31" xfId="0" applyFont="1" applyFill="1" applyBorder="1" applyAlignment="1">
      <alignment horizontal="center"/>
    </xf>
    <xf numFmtId="0" fontId="2" fillId="2" borderId="36" xfId="0" applyFont="1" applyFill="1" applyBorder="1" applyAlignment="1">
      <alignment horizontal="center"/>
    </xf>
    <xf numFmtId="0" fontId="0" fillId="3" borderId="4" xfId="0" applyFill="1" applyBorder="1" applyAlignment="1">
      <alignment vertical="center" wrapText="1"/>
    </xf>
    <xf numFmtId="0" fontId="0" fillId="3" borderId="5" xfId="0" applyFill="1" applyBorder="1" applyAlignment="1">
      <alignment vertical="center"/>
    </xf>
    <xf numFmtId="0" fontId="0" fillId="0" borderId="6" xfId="0" applyBorder="1" applyAlignment="1">
      <alignment vertical="center"/>
    </xf>
    <xf numFmtId="0" fontId="0" fillId="0" borderId="45" xfId="0" applyBorder="1" applyAlignment="1">
      <alignment vertical="center"/>
    </xf>
    <xf numFmtId="0" fontId="0" fillId="0" borderId="6" xfId="0" applyBorder="1"/>
    <xf numFmtId="0" fontId="2" fillId="5" borderId="40" xfId="0" applyFont="1" applyFill="1" applyBorder="1" applyAlignment="1">
      <alignment horizontal="center" vertical="center"/>
    </xf>
    <xf numFmtId="0" fontId="2" fillId="5" borderId="58" xfId="0" applyFont="1" applyFill="1" applyBorder="1" applyAlignment="1">
      <alignment horizontal="center" vertical="center"/>
    </xf>
    <xf numFmtId="0" fontId="0" fillId="8" borderId="46" xfId="0" applyFill="1" applyBorder="1" applyAlignment="1">
      <alignment vertical="center"/>
    </xf>
    <xf numFmtId="0" fontId="0" fillId="8" borderId="48" xfId="0" applyFill="1" applyBorder="1" applyAlignment="1">
      <alignment vertical="center"/>
    </xf>
    <xf numFmtId="0" fontId="3" fillId="0" borderId="58" xfId="0" applyFont="1" applyBorder="1" applyAlignment="1">
      <alignment horizontal="center" vertical="center"/>
    </xf>
    <xf numFmtId="0" fontId="3" fillId="0" borderId="30" xfId="0" applyFont="1" applyBorder="1" applyAlignment="1">
      <alignment horizontal="center" vertical="center"/>
    </xf>
    <xf numFmtId="0" fontId="3" fillId="0" borderId="40" xfId="0" applyFont="1" applyBorder="1" applyAlignment="1">
      <alignment horizontal="center" vertical="center"/>
    </xf>
    <xf numFmtId="0" fontId="3" fillId="0" borderId="44" xfId="0" applyFont="1" applyBorder="1" applyAlignment="1">
      <alignment horizontal="center" vertical="center"/>
    </xf>
    <xf numFmtId="0" fontId="2" fillId="8" borderId="47" xfId="0" applyFont="1" applyFill="1" applyBorder="1" applyAlignment="1">
      <alignment vertical="center"/>
    </xf>
    <xf numFmtId="0" fontId="2" fillId="8" borderId="59" xfId="0" applyFont="1" applyFill="1" applyBorder="1" applyAlignment="1">
      <alignment horizontal="left" vertical="center"/>
    </xf>
    <xf numFmtId="0" fontId="2" fillId="8" borderId="40" xfId="0" applyFont="1" applyFill="1" applyBorder="1" applyAlignment="1">
      <alignment vertical="center"/>
    </xf>
    <xf numFmtId="0" fontId="0" fillId="8" borderId="44" xfId="0" applyFill="1" applyBorder="1" applyAlignment="1">
      <alignment vertical="center"/>
    </xf>
    <xf numFmtId="0" fontId="0" fillId="8" borderId="30" xfId="0" applyFill="1" applyBorder="1" applyAlignment="1">
      <alignment horizontal="center" vertical="center"/>
    </xf>
    <xf numFmtId="0" fontId="0" fillId="0" borderId="14" xfId="0" applyBorder="1" applyAlignment="1">
      <alignment vertical="center"/>
    </xf>
    <xf numFmtId="0" fontId="0" fillId="0" borderId="21" xfId="0" applyBorder="1" applyAlignment="1">
      <alignment horizontal="center" vertical="center"/>
    </xf>
    <xf numFmtId="0" fontId="0" fillId="0" borderId="20" xfId="0" applyBorder="1" applyAlignment="1">
      <alignment horizontal="center" vertical="center"/>
    </xf>
    <xf numFmtId="0" fontId="0" fillId="2" borderId="43" xfId="0" applyFill="1" applyBorder="1" applyAlignment="1">
      <alignment horizontal="center"/>
    </xf>
    <xf numFmtId="0" fontId="2" fillId="2" borderId="43" xfId="0" applyFont="1" applyFill="1" applyBorder="1" applyAlignment="1">
      <alignment horizontal="center"/>
    </xf>
    <xf numFmtId="0" fontId="3" fillId="6" borderId="20" xfId="0" applyFont="1" applyFill="1" applyBorder="1" applyAlignment="1">
      <alignment horizontal="center" vertical="center"/>
    </xf>
    <xf numFmtId="0" fontId="0" fillId="0" borderId="7" xfId="0" applyBorder="1" applyAlignment="1">
      <alignment horizontal="center"/>
    </xf>
    <xf numFmtId="0" fontId="3" fillId="5" borderId="20" xfId="0" applyFont="1" applyFill="1" applyBorder="1" applyAlignment="1">
      <alignment horizontal="center" vertical="center"/>
    </xf>
    <xf numFmtId="0" fontId="0" fillId="8" borderId="62" xfId="0" applyFill="1" applyBorder="1" applyAlignment="1">
      <alignment vertical="center" wrapText="1"/>
    </xf>
    <xf numFmtId="0" fontId="16" fillId="0" borderId="27" xfId="0" applyFont="1" applyBorder="1" applyAlignment="1">
      <alignment horizontal="center" vertical="center" wrapText="1"/>
    </xf>
    <xf numFmtId="0" fontId="16" fillId="0" borderId="56" xfId="0" applyFont="1" applyBorder="1" applyAlignment="1">
      <alignment horizontal="center" vertical="center" wrapText="1"/>
    </xf>
    <xf numFmtId="0" fontId="17" fillId="0" borderId="56" xfId="0" applyFont="1" applyBorder="1" applyAlignment="1">
      <alignment vertical="center" wrapText="1"/>
    </xf>
    <xf numFmtId="0" fontId="17" fillId="0" borderId="56" xfId="0" applyFont="1" applyBorder="1" applyAlignment="1">
      <alignment horizontal="center" vertical="center" wrapText="1"/>
    </xf>
    <xf numFmtId="0" fontId="18" fillId="12" borderId="56" xfId="0" applyFont="1" applyFill="1" applyBorder="1" applyAlignment="1">
      <alignment horizontal="center" vertical="center" wrapText="1"/>
    </xf>
    <xf numFmtId="0" fontId="17" fillId="12" borderId="56" xfId="0" applyFont="1" applyFill="1" applyBorder="1" applyAlignment="1">
      <alignment vertical="center" wrapText="1"/>
    </xf>
    <xf numFmtId="0" fontId="17" fillId="13" borderId="56" xfId="0" applyFont="1" applyFill="1" applyBorder="1" applyAlignment="1">
      <alignment horizontal="center" vertical="center" wrapText="1"/>
    </xf>
    <xf numFmtId="0" fontId="17" fillId="13" borderId="56" xfId="0" applyFont="1" applyFill="1" applyBorder="1" applyAlignment="1">
      <alignment vertical="center" wrapText="1"/>
    </xf>
    <xf numFmtId="0" fontId="17" fillId="13" borderId="56" xfId="0" applyFont="1" applyFill="1" applyBorder="1" applyAlignment="1">
      <alignment horizontal="justify" vertical="center" wrapText="1"/>
    </xf>
    <xf numFmtId="0" fontId="17" fillId="0" borderId="56" xfId="0" applyFont="1" applyBorder="1" applyAlignment="1">
      <alignment horizontal="justify" vertical="center" wrapText="1"/>
    </xf>
    <xf numFmtId="0" fontId="17" fillId="0" borderId="37" xfId="0" applyFont="1" applyBorder="1" applyAlignment="1">
      <alignment horizontal="center" vertical="center" wrapText="1"/>
    </xf>
    <xf numFmtId="0" fontId="17" fillId="13" borderId="37" xfId="0" applyFont="1" applyFill="1" applyBorder="1" applyAlignment="1">
      <alignment horizontal="center" vertical="center" wrapText="1"/>
    </xf>
    <xf numFmtId="0" fontId="17" fillId="12" borderId="57" xfId="0" applyFont="1" applyFill="1" applyBorder="1" applyAlignment="1">
      <alignment vertical="center" wrapText="1"/>
    </xf>
    <xf numFmtId="0" fontId="17" fillId="0" borderId="40" xfId="0" applyFont="1" applyBorder="1" applyAlignment="1">
      <alignment horizontal="justify" vertical="center" wrapText="1"/>
    </xf>
    <xf numFmtId="0" fontId="0" fillId="0" borderId="12" xfId="0" applyBorder="1" applyAlignment="1">
      <alignment vertical="center" wrapText="1"/>
    </xf>
    <xf numFmtId="0" fontId="0" fillId="0" borderId="15" xfId="0" applyBorder="1" applyAlignment="1">
      <alignment vertical="center" wrapText="1"/>
    </xf>
    <xf numFmtId="0" fontId="0" fillId="6" borderId="62" xfId="0" applyFill="1" applyBorder="1" applyAlignment="1">
      <alignment horizontal="center" vertical="center"/>
    </xf>
    <xf numFmtId="0" fontId="0" fillId="0" borderId="1" xfId="0" applyBorder="1" applyAlignment="1">
      <alignment vertical="center" wrapText="1" shrinkToFit="1"/>
    </xf>
    <xf numFmtId="0" fontId="0" fillId="0" borderId="61" xfId="0" applyBorder="1" applyAlignment="1">
      <alignment vertical="center" wrapText="1"/>
    </xf>
    <xf numFmtId="0" fontId="3" fillId="8" borderId="69" xfId="0" applyFont="1" applyFill="1" applyBorder="1" applyAlignment="1">
      <alignment vertical="center" wrapText="1"/>
    </xf>
    <xf numFmtId="0" fontId="3" fillId="8" borderId="1" xfId="0" applyFont="1" applyFill="1" applyBorder="1" applyAlignment="1">
      <alignment vertical="center" wrapText="1"/>
    </xf>
    <xf numFmtId="0" fontId="0" fillId="0" borderId="1" xfId="0" applyBorder="1" applyAlignment="1">
      <alignment horizontal="left" vertical="center" wrapText="1"/>
    </xf>
    <xf numFmtId="0" fontId="0" fillId="0" borderId="9" xfId="0" applyBorder="1" applyAlignment="1">
      <alignment vertical="center"/>
    </xf>
    <xf numFmtId="0" fontId="0" fillId="6" borderId="46" xfId="0" applyFill="1" applyBorder="1" applyAlignment="1">
      <alignment horizontal="center" vertical="center"/>
    </xf>
    <xf numFmtId="0" fontId="5" fillId="12" borderId="25" xfId="0" applyFont="1" applyFill="1" applyBorder="1" applyAlignment="1">
      <alignment horizontal="center" vertical="center"/>
    </xf>
    <xf numFmtId="0" fontId="2" fillId="5" borderId="2" xfId="0" applyFont="1" applyFill="1" applyBorder="1" applyAlignment="1">
      <alignment horizontal="center" vertical="center"/>
    </xf>
    <xf numFmtId="0" fontId="2" fillId="6" borderId="2" xfId="0" applyFont="1" applyFill="1" applyBorder="1" applyAlignment="1">
      <alignment vertical="center"/>
    </xf>
    <xf numFmtId="0" fontId="0" fillId="0" borderId="7" xfId="0" applyBorder="1" applyAlignment="1">
      <alignment horizontal="center" vertical="center"/>
    </xf>
    <xf numFmtId="0" fontId="0" fillId="0" borderId="30" xfId="0" applyBorder="1" applyAlignment="1">
      <alignment horizontal="center" vertical="center"/>
    </xf>
    <xf numFmtId="0" fontId="0" fillId="0" borderId="2" xfId="0" applyBorder="1" applyAlignment="1">
      <alignment horizontal="center" vertical="center"/>
    </xf>
    <xf numFmtId="0" fontId="0" fillId="0" borderId="43" xfId="0" applyBorder="1" applyAlignment="1">
      <alignment horizontal="center" vertical="center"/>
    </xf>
    <xf numFmtId="0" fontId="0" fillId="0" borderId="2" xfId="0" applyBorder="1" applyAlignment="1">
      <alignment horizontal="left" vertical="center" wrapText="1"/>
    </xf>
    <xf numFmtId="0" fontId="0" fillId="0" borderId="4" xfId="0" applyBorder="1" applyAlignment="1">
      <alignment horizontal="left" vertical="center" wrapText="1"/>
    </xf>
    <xf numFmtId="0" fontId="0" fillId="0" borderId="4" xfId="0" applyBorder="1" applyAlignment="1">
      <alignment horizontal="left" vertical="center"/>
    </xf>
    <xf numFmtId="0" fontId="0" fillId="0" borderId="14" xfId="0" applyBorder="1" applyAlignment="1">
      <alignment horizontal="center" vertical="center" wrapText="1"/>
    </xf>
    <xf numFmtId="0" fontId="0" fillId="0" borderId="3" xfId="0" applyBorder="1" applyAlignment="1">
      <alignment horizontal="center" vertical="center"/>
    </xf>
    <xf numFmtId="0" fontId="0" fillId="0" borderId="4" xfId="0" applyBorder="1" applyAlignment="1">
      <alignment horizontal="center" vertical="center" wrapText="1"/>
    </xf>
    <xf numFmtId="0" fontId="0" fillId="0" borderId="1" xfId="0" applyBorder="1" applyAlignment="1">
      <alignment horizontal="left" vertical="center"/>
    </xf>
    <xf numFmtId="0" fontId="0" fillId="0" borderId="14" xfId="0" applyBorder="1" applyAlignment="1">
      <alignment horizontal="left" vertical="center"/>
    </xf>
    <xf numFmtId="0" fontId="0" fillId="0" borderId="9" xfId="0" applyBorder="1" applyAlignment="1">
      <alignment horizontal="left" vertical="center"/>
    </xf>
    <xf numFmtId="0" fontId="0" fillId="0" borderId="31" xfId="0" applyBorder="1" applyAlignment="1">
      <alignment horizontal="center" vertical="center"/>
    </xf>
    <xf numFmtId="0" fontId="0" fillId="0" borderId="37" xfId="0" applyBorder="1" applyAlignment="1">
      <alignment vertical="center" wrapText="1"/>
    </xf>
    <xf numFmtId="0" fontId="0" fillId="6" borderId="47" xfId="0" applyFill="1" applyBorder="1" applyAlignment="1">
      <alignment vertical="center"/>
    </xf>
    <xf numFmtId="0" fontId="0" fillId="6" borderId="46" xfId="0" applyFill="1" applyBorder="1" applyAlignment="1">
      <alignment vertical="center"/>
    </xf>
    <xf numFmtId="0" fontId="20" fillId="0" borderId="12" xfId="0" applyFont="1" applyBorder="1" applyAlignment="1">
      <alignment wrapText="1"/>
    </xf>
    <xf numFmtId="0" fontId="0" fillId="0" borderId="12" xfId="0" applyBorder="1" applyAlignment="1">
      <alignment horizontal="left" vertical="center"/>
    </xf>
    <xf numFmtId="0" fontId="0" fillId="0" borderId="15" xfId="0" applyBorder="1" applyAlignment="1">
      <alignment horizontal="left" wrapText="1"/>
    </xf>
    <xf numFmtId="0" fontId="0" fillId="0" borderId="30" xfId="0" applyBorder="1" applyAlignment="1">
      <alignment horizontal="left" vertical="center" wrapText="1"/>
    </xf>
    <xf numFmtId="0" fontId="0" fillId="0" borderId="10" xfId="0" applyBorder="1" applyAlignment="1">
      <alignment horizontal="left" vertical="center" wrapText="1"/>
    </xf>
    <xf numFmtId="0" fontId="20" fillId="0" borderId="12" xfId="0" applyFont="1" applyBorder="1" applyAlignment="1">
      <alignment vertical="center" wrapText="1"/>
    </xf>
    <xf numFmtId="0" fontId="0" fillId="0" borderId="12" xfId="0" applyBorder="1" applyAlignment="1">
      <alignment horizontal="left" vertical="center" wrapText="1"/>
    </xf>
    <xf numFmtId="0" fontId="0" fillId="0" borderId="29" xfId="0" applyBorder="1" applyAlignment="1">
      <alignment vertical="center" wrapText="1"/>
    </xf>
    <xf numFmtId="0" fontId="0" fillId="0" borderId="15" xfId="0" applyBorder="1" applyAlignment="1">
      <alignment horizontal="left" vertical="center" wrapText="1"/>
    </xf>
    <xf numFmtId="0" fontId="5" fillId="0" borderId="15" xfId="0" applyFont="1" applyBorder="1" applyAlignment="1">
      <alignment vertical="center" wrapText="1"/>
    </xf>
    <xf numFmtId="0" fontId="25" fillId="0" borderId="12" xfId="0" applyFont="1" applyBorder="1" applyAlignment="1">
      <alignment horizontal="left" vertical="center" wrapText="1"/>
    </xf>
    <xf numFmtId="0" fontId="0" fillId="0" borderId="15" xfId="0" applyBorder="1" applyAlignment="1">
      <alignment horizontal="left" vertical="center"/>
    </xf>
    <xf numFmtId="0" fontId="25" fillId="0" borderId="12" xfId="0" applyFont="1" applyBorder="1" applyAlignment="1">
      <alignment vertical="center" wrapText="1"/>
    </xf>
    <xf numFmtId="0" fontId="0" fillId="3" borderId="12" xfId="0" applyFill="1" applyBorder="1" applyAlignment="1">
      <alignment vertical="center" wrapText="1"/>
    </xf>
    <xf numFmtId="0" fontId="0" fillId="0" borderId="14" xfId="0" applyBorder="1" applyAlignment="1">
      <alignment horizontal="left" vertical="center" wrapText="1"/>
    </xf>
    <xf numFmtId="0" fontId="2" fillId="5" borderId="38" xfId="0" applyFont="1" applyFill="1" applyBorder="1" applyAlignment="1">
      <alignment horizontal="center" vertical="center"/>
    </xf>
    <xf numFmtId="0" fontId="2" fillId="5" borderId="2" xfId="0" applyFont="1" applyFill="1" applyBorder="1" applyAlignment="1">
      <alignment horizontal="left" vertical="center"/>
    </xf>
    <xf numFmtId="0" fontId="0" fillId="0" borderId="35" xfId="0" applyBorder="1" applyAlignment="1">
      <alignment horizontal="left" vertical="center"/>
    </xf>
    <xf numFmtId="0" fontId="0" fillId="8" borderId="48" xfId="0" applyFill="1" applyBorder="1" applyAlignment="1">
      <alignment horizontal="left" vertical="center"/>
    </xf>
    <xf numFmtId="0" fontId="0" fillId="8" borderId="30" xfId="0" applyFill="1" applyBorder="1" applyAlignment="1">
      <alignment horizontal="left" vertical="center"/>
    </xf>
    <xf numFmtId="0" fontId="0" fillId="8" borderId="34" xfId="0" applyFill="1" applyBorder="1" applyAlignment="1">
      <alignment horizontal="left" vertical="center"/>
    </xf>
    <xf numFmtId="0" fontId="0" fillId="0" borderId="29" xfId="0" applyBorder="1" applyAlignment="1">
      <alignment horizontal="left" vertical="center" wrapText="1"/>
    </xf>
    <xf numFmtId="0" fontId="0" fillId="0" borderId="34" xfId="0" applyBorder="1" applyAlignment="1">
      <alignment horizontal="left" vertical="center" wrapText="1"/>
    </xf>
    <xf numFmtId="0" fontId="0" fillId="0" borderId="30" xfId="0" applyBorder="1" applyAlignment="1">
      <alignment horizontal="left" vertical="center"/>
    </xf>
    <xf numFmtId="0" fontId="0" fillId="0" borderId="2" xfId="0" applyBorder="1" applyAlignment="1">
      <alignment horizontal="left" vertical="center"/>
    </xf>
    <xf numFmtId="0" fontId="0" fillId="0" borderId="8" xfId="0" applyBorder="1" applyAlignment="1">
      <alignment horizontal="center" vertical="center" wrapText="1"/>
    </xf>
    <xf numFmtId="0" fontId="0" fillId="0" borderId="28" xfId="0" applyBorder="1" applyAlignment="1">
      <alignment horizontal="center" vertical="center" wrapText="1"/>
    </xf>
    <xf numFmtId="0" fontId="11" fillId="0" borderId="1" xfId="0" applyFont="1" applyBorder="1" applyAlignment="1">
      <alignment horizontal="center" vertical="center"/>
    </xf>
    <xf numFmtId="0" fontId="0" fillId="0" borderId="5" xfId="0" applyBorder="1" applyAlignment="1">
      <alignment horizontal="center" vertical="center"/>
    </xf>
    <xf numFmtId="0" fontId="11" fillId="0" borderId="1" xfId="0" applyFont="1" applyBorder="1" applyAlignment="1">
      <alignment vertical="center" wrapText="1"/>
    </xf>
    <xf numFmtId="0" fontId="17" fillId="0" borderId="25" xfId="0" applyFont="1" applyBorder="1" applyAlignment="1">
      <alignment horizontal="center" vertical="center" wrapText="1"/>
    </xf>
    <xf numFmtId="0" fontId="17" fillId="0" borderId="25" xfId="0" applyFont="1" applyBorder="1" applyAlignment="1">
      <alignment vertical="center" wrapText="1"/>
    </xf>
    <xf numFmtId="0" fontId="0" fillId="0" borderId="30" xfId="0" applyBorder="1" applyAlignment="1">
      <alignment horizontal="center" vertical="center" wrapText="1"/>
    </xf>
    <xf numFmtId="0" fontId="0" fillId="0" borderId="2" xfId="0" applyBorder="1" applyAlignment="1">
      <alignment horizontal="center" vertical="center" wrapText="1"/>
    </xf>
    <xf numFmtId="0" fontId="0" fillId="0" borderId="9" xfId="0" applyBorder="1" applyAlignment="1">
      <alignment horizontal="left" vertical="center" wrapText="1"/>
    </xf>
    <xf numFmtId="0" fontId="17" fillId="0" borderId="40" xfId="0" applyFont="1" applyBorder="1" applyAlignment="1">
      <alignment horizontal="center" vertical="center" wrapText="1"/>
    </xf>
    <xf numFmtId="0" fontId="0" fillId="0" borderId="19" xfId="0" applyBorder="1" applyAlignment="1">
      <alignment horizontal="center" vertical="center" wrapText="1"/>
    </xf>
    <xf numFmtId="0" fontId="0" fillId="0" borderId="29" xfId="0" applyBorder="1" applyAlignment="1">
      <alignment horizontal="left" vertical="center"/>
    </xf>
    <xf numFmtId="0" fontId="5" fillId="12" borderId="2" xfId="0" applyFont="1" applyFill="1" applyBorder="1" applyAlignment="1">
      <alignment horizontal="center" vertical="center"/>
    </xf>
    <xf numFmtId="0" fontId="0" fillId="0" borderId="0" xfId="0" applyAlignment="1">
      <alignment wrapText="1"/>
    </xf>
    <xf numFmtId="0" fontId="0" fillId="7" borderId="54" xfId="0" applyFill="1" applyBorder="1" applyAlignment="1">
      <alignment vertical="center" wrapText="1"/>
    </xf>
    <xf numFmtId="0" fontId="0" fillId="7" borderId="1" xfId="0" applyFill="1" applyBorder="1" applyAlignment="1">
      <alignment vertical="center" wrapText="1"/>
    </xf>
    <xf numFmtId="0" fontId="0" fillId="0" borderId="0" xfId="0" applyAlignment="1">
      <alignment vertical="center" wrapText="1"/>
    </xf>
    <xf numFmtId="0" fontId="2" fillId="9" borderId="25" xfId="0" applyFont="1" applyFill="1" applyBorder="1" applyAlignment="1">
      <alignment horizontal="center" vertical="center" wrapText="1"/>
    </xf>
    <xf numFmtId="0" fontId="3" fillId="8" borderId="9" xfId="0" applyFont="1" applyFill="1" applyBorder="1" applyAlignment="1">
      <alignment horizontal="center" vertical="center" wrapText="1"/>
    </xf>
    <xf numFmtId="0" fontId="0" fillId="8" borderId="9" xfId="0" applyFill="1" applyBorder="1" applyAlignment="1">
      <alignment horizontal="center" vertical="center" wrapText="1"/>
    </xf>
    <xf numFmtId="0" fontId="0" fillId="8" borderId="30" xfId="0" applyFill="1" applyBorder="1" applyAlignment="1">
      <alignment horizontal="center" vertical="center" wrapText="1"/>
    </xf>
    <xf numFmtId="0" fontId="2" fillId="9" borderId="26" xfId="0" applyFont="1" applyFill="1" applyBorder="1" applyAlignment="1">
      <alignment horizontal="center" vertical="center" wrapText="1"/>
    </xf>
    <xf numFmtId="0" fontId="0" fillId="3" borderId="51" xfId="0" applyFill="1" applyBorder="1" applyAlignment="1">
      <alignment vertical="center" wrapText="1"/>
    </xf>
    <xf numFmtId="0" fontId="3" fillId="3" borderId="4" xfId="0" applyFont="1" applyFill="1" applyBorder="1" applyAlignment="1">
      <alignment horizontal="center" vertical="center" wrapText="1"/>
    </xf>
    <xf numFmtId="0" fontId="0" fillId="3" borderId="4" xfId="0" applyFill="1" applyBorder="1" applyAlignment="1">
      <alignment horizontal="center" vertical="center" wrapText="1"/>
    </xf>
    <xf numFmtId="0" fontId="0" fillId="3" borderId="1" xfId="0" applyFill="1" applyBorder="1" applyAlignment="1">
      <alignment horizontal="center" vertical="center" wrapText="1"/>
    </xf>
    <xf numFmtId="0" fontId="0" fillId="0" borderId="50" xfId="0" applyBorder="1" applyAlignment="1">
      <alignment vertical="center" wrapText="1"/>
    </xf>
    <xf numFmtId="0" fontId="3" fillId="3" borderId="1" xfId="0" applyFont="1" applyFill="1" applyBorder="1" applyAlignment="1">
      <alignment horizontal="center" vertical="center" wrapText="1"/>
    </xf>
    <xf numFmtId="0" fontId="0" fillId="0" borderId="52" xfId="0" applyBorder="1" applyAlignment="1">
      <alignment vertical="center" wrapText="1"/>
    </xf>
    <xf numFmtId="0" fontId="3" fillId="3" borderId="2" xfId="0" applyFont="1" applyFill="1" applyBorder="1" applyAlignment="1">
      <alignment horizontal="center" vertical="center" wrapText="1"/>
    </xf>
    <xf numFmtId="0" fontId="2" fillId="9" borderId="27" xfId="0" applyFont="1" applyFill="1" applyBorder="1" applyAlignment="1">
      <alignment horizontal="center" vertical="center" wrapText="1"/>
    </xf>
    <xf numFmtId="0" fontId="0" fillId="0" borderId="70" xfId="0" applyBorder="1" applyAlignment="1">
      <alignment vertical="center" wrapText="1"/>
    </xf>
    <xf numFmtId="0" fontId="3" fillId="3" borderId="14" xfId="0" applyFont="1" applyFill="1" applyBorder="1" applyAlignment="1">
      <alignment horizontal="center" vertical="center" wrapText="1"/>
    </xf>
    <xf numFmtId="0" fontId="0" fillId="0" borderId="31" xfId="0" applyBorder="1" applyAlignment="1">
      <alignment horizontal="center" vertical="center" wrapText="1"/>
    </xf>
    <xf numFmtId="0" fontId="2" fillId="5" borderId="25" xfId="0" applyFont="1" applyFill="1" applyBorder="1" applyAlignment="1">
      <alignment horizontal="center" vertical="center" wrapText="1"/>
    </xf>
    <xf numFmtId="0" fontId="2" fillId="0" borderId="23" xfId="0" applyFont="1" applyBorder="1" applyAlignment="1">
      <alignment horizontal="center" vertical="center" wrapText="1"/>
    </xf>
    <xf numFmtId="0" fontId="2" fillId="0" borderId="27" xfId="0" applyFont="1" applyBorder="1" applyAlignment="1">
      <alignment horizontal="center" vertical="center" wrapText="1"/>
    </xf>
    <xf numFmtId="0" fontId="0" fillId="0" borderId="52" xfId="0" applyBorder="1" applyAlignment="1">
      <alignment horizontal="left" vertical="center" wrapText="1"/>
    </xf>
    <xf numFmtId="0" fontId="0" fillId="0" borderId="0" xfId="0" applyAlignment="1">
      <alignment horizontal="left" vertical="center" wrapText="1"/>
    </xf>
    <xf numFmtId="0" fontId="2" fillId="0" borderId="40" xfId="0" applyFont="1" applyBorder="1" applyAlignment="1">
      <alignment horizontal="center" vertical="center" wrapText="1"/>
    </xf>
    <xf numFmtId="0" fontId="2" fillId="5" borderId="54" xfId="0" applyFont="1" applyFill="1" applyBorder="1" applyAlignment="1">
      <alignment horizontal="center" vertical="center" wrapText="1"/>
    </xf>
    <xf numFmtId="0" fontId="3" fillId="8" borderId="46" xfId="0" applyFont="1" applyFill="1" applyBorder="1" applyAlignment="1">
      <alignment horizontal="center" vertical="center" wrapText="1"/>
    </xf>
    <xf numFmtId="0" fontId="0" fillId="8" borderId="46" xfId="0" applyFill="1" applyBorder="1" applyAlignment="1">
      <alignment horizontal="center" vertical="center" wrapText="1"/>
    </xf>
    <xf numFmtId="0" fontId="2" fillId="0" borderId="53" xfId="0" applyFont="1" applyBorder="1" applyAlignment="1">
      <alignment horizontal="center" vertical="center" wrapText="1"/>
    </xf>
    <xf numFmtId="0" fontId="2" fillId="5" borderId="40" xfId="0" applyFont="1" applyFill="1" applyBorder="1" applyAlignment="1">
      <alignment horizontal="center" vertical="center" wrapText="1"/>
    </xf>
    <xf numFmtId="0" fontId="0" fillId="8" borderId="54" xfId="0" applyFill="1" applyBorder="1" applyAlignment="1">
      <alignment horizontal="left" vertical="center" wrapText="1"/>
    </xf>
    <xf numFmtId="0" fontId="0" fillId="7" borderId="51" xfId="0" applyFill="1" applyBorder="1" applyAlignment="1">
      <alignment vertical="center" wrapText="1"/>
    </xf>
    <xf numFmtId="0" fontId="0" fillId="7" borderId="50" xfId="0" applyFill="1" applyBorder="1" applyAlignment="1">
      <alignment vertical="center" wrapText="1"/>
    </xf>
    <xf numFmtId="0" fontId="2" fillId="9" borderId="0" xfId="0" applyFont="1" applyFill="1" applyAlignment="1">
      <alignment horizontal="center" vertical="center" wrapText="1"/>
    </xf>
    <xf numFmtId="0" fontId="0" fillId="10" borderId="62" xfId="0" applyFill="1" applyBorder="1" applyAlignment="1">
      <alignment horizontal="left" vertical="center" wrapText="1"/>
    </xf>
    <xf numFmtId="0" fontId="0" fillId="8" borderId="1" xfId="0" applyFill="1" applyBorder="1" applyAlignment="1">
      <alignment horizontal="left" vertical="center" wrapText="1"/>
    </xf>
    <xf numFmtId="0" fontId="3" fillId="8" borderId="30" xfId="0" applyFont="1" applyFill="1" applyBorder="1" applyAlignment="1">
      <alignment horizontal="center" vertical="center" wrapText="1"/>
    </xf>
    <xf numFmtId="0" fontId="3" fillId="0" borderId="1" xfId="0" applyFont="1" applyBorder="1" applyAlignment="1">
      <alignment horizontal="center" vertical="center" wrapText="1"/>
    </xf>
    <xf numFmtId="0" fontId="2" fillId="9" borderId="37" xfId="0" applyFont="1" applyFill="1" applyBorder="1" applyAlignment="1">
      <alignment horizontal="center" vertical="center" wrapText="1"/>
    </xf>
    <xf numFmtId="0" fontId="3" fillId="0" borderId="14" xfId="0" applyFont="1" applyBorder="1" applyAlignment="1">
      <alignment horizontal="center" vertical="center" wrapText="1"/>
    </xf>
    <xf numFmtId="0" fontId="0" fillId="0" borderId="31" xfId="0" applyBorder="1" applyAlignment="1">
      <alignment vertical="center" wrapText="1"/>
    </xf>
    <xf numFmtId="0" fontId="2" fillId="5" borderId="39" xfId="0" applyFont="1" applyFill="1" applyBorder="1" applyAlignment="1">
      <alignment horizontal="center" vertical="center" wrapText="1"/>
    </xf>
    <xf numFmtId="0" fontId="0" fillId="10" borderId="43" xfId="0" applyFill="1" applyBorder="1" applyAlignment="1">
      <alignment vertical="center" wrapText="1"/>
    </xf>
    <xf numFmtId="0" fontId="0" fillId="8" borderId="4" xfId="0" applyFill="1" applyBorder="1" applyAlignment="1">
      <alignment vertical="center" wrapText="1"/>
    </xf>
    <xf numFmtId="0" fontId="3" fillId="10" borderId="4" xfId="0" applyFont="1" applyFill="1" applyBorder="1" applyAlignment="1">
      <alignment horizontal="center" vertical="center" wrapText="1"/>
    </xf>
    <xf numFmtId="0" fontId="0" fillId="10" borderId="4" xfId="0" applyFill="1" applyBorder="1" applyAlignment="1">
      <alignment horizontal="center" vertical="center" wrapText="1"/>
    </xf>
    <xf numFmtId="0" fontId="0" fillId="8" borderId="4" xfId="0" applyFill="1" applyBorder="1" applyAlignment="1">
      <alignment horizontal="center" vertical="center" wrapText="1"/>
    </xf>
    <xf numFmtId="0" fontId="0" fillId="8" borderId="1" xfId="0" applyFill="1" applyBorder="1" applyAlignment="1">
      <alignment vertical="center" wrapText="1"/>
    </xf>
    <xf numFmtId="0" fontId="2" fillId="0" borderId="1" xfId="0" applyFont="1" applyBorder="1" applyAlignment="1">
      <alignment horizontal="center" vertical="center" wrapText="1"/>
    </xf>
    <xf numFmtId="0" fontId="0" fillId="0" borderId="7" xfId="0" applyBorder="1" applyAlignment="1">
      <alignment vertical="center" wrapText="1"/>
    </xf>
    <xf numFmtId="0" fontId="3" fillId="3" borderId="1" xfId="0" applyFont="1" applyFill="1" applyBorder="1" applyAlignment="1">
      <alignment vertical="center" wrapText="1"/>
    </xf>
    <xf numFmtId="0" fontId="2" fillId="0" borderId="45" xfId="0" applyFont="1" applyBorder="1" applyAlignment="1">
      <alignment horizontal="center" vertical="center" wrapText="1"/>
    </xf>
    <xf numFmtId="0" fontId="0" fillId="9" borderId="1" xfId="0" applyFill="1" applyBorder="1" applyAlignment="1">
      <alignment wrapText="1"/>
    </xf>
    <xf numFmtId="0" fontId="3" fillId="0" borderId="40" xfId="0" applyFont="1" applyBorder="1" applyAlignment="1">
      <alignment horizontal="center" vertical="center" wrapText="1"/>
    </xf>
    <xf numFmtId="0" fontId="3" fillId="0" borderId="58" xfId="0" applyFont="1" applyBorder="1" applyAlignment="1">
      <alignment horizontal="center" vertical="center" wrapText="1"/>
    </xf>
    <xf numFmtId="0" fontId="3" fillId="0" borderId="44" xfId="0" applyFont="1" applyBorder="1" applyAlignment="1">
      <alignment horizontal="center" vertical="center" wrapText="1"/>
    </xf>
    <xf numFmtId="0" fontId="3" fillId="0" borderId="30" xfId="0" applyFont="1" applyBorder="1" applyAlignment="1">
      <alignment horizontal="center" vertical="center" wrapText="1"/>
    </xf>
    <xf numFmtId="0" fontId="0" fillId="7" borderId="37" xfId="0" applyFill="1" applyBorder="1" applyAlignment="1">
      <alignment vertical="center" wrapText="1"/>
    </xf>
    <xf numFmtId="0" fontId="0" fillId="0" borderId="51" xfId="0" applyBorder="1" applyAlignment="1">
      <alignment vertical="center" wrapText="1"/>
    </xf>
    <xf numFmtId="0" fontId="0" fillId="0" borderId="30" xfId="0" applyBorder="1" applyAlignment="1">
      <alignment vertical="center" wrapText="1"/>
    </xf>
    <xf numFmtId="0" fontId="2" fillId="2" borderId="4" xfId="0" applyFont="1" applyFill="1" applyBorder="1" applyAlignment="1">
      <alignment horizontal="center" vertical="center" wrapText="1"/>
    </xf>
    <xf numFmtId="0" fontId="5" fillId="12" borderId="25" xfId="0" applyFont="1" applyFill="1" applyBorder="1" applyAlignment="1">
      <alignment horizontal="center" vertical="center" wrapText="1"/>
    </xf>
    <xf numFmtId="0" fontId="2" fillId="2" borderId="4" xfId="0" applyFont="1" applyFill="1" applyBorder="1" applyAlignment="1">
      <alignment horizontal="center" wrapText="1"/>
    </xf>
    <xf numFmtId="2" fontId="0" fillId="0" borderId="12" xfId="0" applyNumberFormat="1" applyBorder="1" applyAlignment="1">
      <alignment vertical="center" wrapText="1"/>
    </xf>
    <xf numFmtId="0" fontId="0" fillId="0" borderId="3" xfId="0" applyBorder="1" applyAlignment="1">
      <alignment horizontal="left" vertical="center" wrapText="1"/>
    </xf>
    <xf numFmtId="0" fontId="3" fillId="2" borderId="4" xfId="0" applyFont="1" applyFill="1" applyBorder="1" applyAlignment="1">
      <alignment horizontal="center" vertical="center" wrapText="1"/>
    </xf>
    <xf numFmtId="0" fontId="2" fillId="5" borderId="2" xfId="0" applyFont="1" applyFill="1" applyBorder="1" applyAlignment="1">
      <alignment horizontal="left" vertical="center" wrapText="1"/>
    </xf>
    <xf numFmtId="0" fontId="25" fillId="0" borderId="10" xfId="0" applyFont="1" applyBorder="1" applyAlignment="1">
      <alignment vertical="center" wrapText="1"/>
    </xf>
    <xf numFmtId="0" fontId="0" fillId="3" borderId="29" xfId="0" applyFill="1" applyBorder="1" applyAlignment="1">
      <alignment horizontal="left" vertical="center" wrapText="1"/>
    </xf>
    <xf numFmtId="0" fontId="15" fillId="0" borderId="10" xfId="0" applyFont="1" applyBorder="1" applyAlignment="1">
      <alignment horizontal="left" vertical="center" wrapText="1"/>
    </xf>
    <xf numFmtId="0" fontId="2" fillId="0" borderId="4" xfId="0" applyFont="1" applyBorder="1" applyAlignment="1">
      <alignment horizontal="center"/>
    </xf>
    <xf numFmtId="2" fontId="5" fillId="0" borderId="12" xfId="0" applyNumberFormat="1" applyFont="1" applyBorder="1" applyAlignment="1">
      <alignment vertical="center" wrapText="1"/>
    </xf>
    <xf numFmtId="0" fontId="0" fillId="0" borderId="4" xfId="0" applyBorder="1" applyAlignment="1">
      <alignment horizontal="center"/>
    </xf>
    <xf numFmtId="0" fontId="3" fillId="15" borderId="1" xfId="0" applyFont="1" applyFill="1" applyBorder="1" applyAlignment="1">
      <alignment horizontal="center" vertical="center" wrapText="1"/>
    </xf>
    <xf numFmtId="0" fontId="3" fillId="15" borderId="2" xfId="0" applyFont="1" applyFill="1" applyBorder="1" applyAlignment="1">
      <alignment horizontal="center" vertical="center"/>
    </xf>
    <xf numFmtId="0" fontId="29" fillId="0" borderId="0" xfId="0" applyFont="1" applyAlignment="1">
      <alignment horizontal="left" vertical="center"/>
    </xf>
    <xf numFmtId="0" fontId="30" fillId="0" borderId="1" xfId="0" applyFont="1" applyBorder="1" applyAlignment="1">
      <alignment horizontal="center" vertical="center"/>
    </xf>
    <xf numFmtId="0" fontId="29" fillId="0" borderId="0" xfId="0" applyFont="1" applyAlignment="1">
      <alignment horizontal="center" vertical="center"/>
    </xf>
    <xf numFmtId="0" fontId="31" fillId="0" borderId="1" xfId="0" applyFont="1" applyBorder="1" applyAlignment="1">
      <alignment horizontal="center" vertical="center" wrapText="1"/>
    </xf>
    <xf numFmtId="0" fontId="32" fillId="0" borderId="1" xfId="0" applyFont="1" applyBorder="1" applyAlignment="1">
      <alignment horizontal="center" vertical="center" wrapText="1"/>
    </xf>
    <xf numFmtId="0" fontId="33" fillId="0" borderId="1" xfId="0" applyFont="1" applyBorder="1" applyAlignment="1">
      <alignment horizontal="center" vertical="center" wrapText="1"/>
    </xf>
    <xf numFmtId="0" fontId="34" fillId="0" borderId="0" xfId="0" applyFont="1" applyAlignment="1">
      <alignment horizontal="center" vertical="center" wrapText="1"/>
    </xf>
    <xf numFmtId="0" fontId="31" fillId="0" borderId="1" xfId="0" applyFont="1" applyBorder="1" applyAlignment="1">
      <alignment horizontal="center" vertical="center"/>
    </xf>
    <xf numFmtId="0" fontId="29" fillId="0" borderId="2" xfId="0" applyFont="1" applyBorder="1" applyAlignment="1">
      <alignment horizontal="center" vertical="center"/>
    </xf>
    <xf numFmtId="9" fontId="29" fillId="0" borderId="1" xfId="0" applyNumberFormat="1" applyFont="1" applyBorder="1" applyAlignment="1">
      <alignment vertical="center"/>
    </xf>
    <xf numFmtId="0" fontId="29" fillId="0" borderId="1" xfId="0" applyFont="1" applyBorder="1" applyAlignment="1">
      <alignment vertical="center"/>
    </xf>
    <xf numFmtId="0" fontId="29" fillId="0" borderId="1" xfId="0" applyFont="1" applyBorder="1" applyAlignment="1">
      <alignment horizontal="center" vertical="center"/>
    </xf>
    <xf numFmtId="0" fontId="29" fillId="0" borderId="1" xfId="0" applyFont="1" applyBorder="1" applyAlignment="1">
      <alignment horizontal="center" vertical="center" wrapText="1"/>
    </xf>
    <xf numFmtId="0" fontId="29" fillId="17" borderId="1" xfId="0" applyFont="1" applyFill="1" applyBorder="1" applyAlignment="1">
      <alignment horizontal="center" vertical="center"/>
    </xf>
    <xf numFmtId="0" fontId="35" fillId="0" borderId="1" xfId="0" applyFont="1" applyBorder="1" applyAlignment="1">
      <alignment horizontal="center" vertical="center" wrapText="1"/>
    </xf>
    <xf numFmtId="9" fontId="29" fillId="0" borderId="1" xfId="0" applyNumberFormat="1" applyFont="1" applyBorder="1" applyAlignment="1">
      <alignment horizontal="center" vertical="center"/>
    </xf>
    <xf numFmtId="0" fontId="36" fillId="5" borderId="1" xfId="0" applyFont="1" applyFill="1" applyBorder="1" applyAlignment="1">
      <alignment horizontal="center" vertical="center"/>
    </xf>
    <xf numFmtId="0" fontId="30" fillId="0" borderId="0" xfId="0" applyFont="1" applyAlignment="1">
      <alignment horizontal="center" vertical="center"/>
    </xf>
    <xf numFmtId="0" fontId="0" fillId="3" borderId="1" xfId="0" applyFill="1" applyBorder="1" applyAlignment="1">
      <alignment vertical="center" wrapText="1"/>
    </xf>
    <xf numFmtId="0" fontId="18" fillId="6" borderId="56" xfId="0" applyFont="1" applyFill="1" applyBorder="1" applyAlignment="1">
      <alignment horizontal="center" vertical="center" wrapText="1"/>
    </xf>
    <xf numFmtId="0" fontId="4" fillId="0" borderId="14" xfId="0" applyFont="1" applyBorder="1" applyAlignment="1">
      <alignment vertical="center" wrapText="1"/>
    </xf>
    <xf numFmtId="2" fontId="5" fillId="0" borderId="35" xfId="0" applyNumberFormat="1" applyFont="1" applyBorder="1" applyAlignment="1">
      <alignment vertical="center" wrapText="1"/>
    </xf>
    <xf numFmtId="0" fontId="25" fillId="0" borderId="15" xfId="0" applyFont="1" applyBorder="1" applyAlignment="1">
      <alignment vertical="center" wrapText="1"/>
    </xf>
    <xf numFmtId="0" fontId="0" fillId="3" borderId="30" xfId="0" applyFill="1" applyBorder="1" applyAlignment="1">
      <alignment horizontal="center" vertical="center"/>
    </xf>
    <xf numFmtId="0" fontId="0" fillId="0" borderId="16" xfId="0" applyBorder="1" applyAlignment="1">
      <alignment horizontal="center" vertical="center" wrapText="1"/>
    </xf>
    <xf numFmtId="0" fontId="0" fillId="0" borderId="18" xfId="0" applyBorder="1" applyAlignment="1">
      <alignment horizontal="center" vertical="center" wrapText="1"/>
    </xf>
    <xf numFmtId="0" fontId="0" fillId="0" borderId="41" xfId="0" applyBorder="1" applyAlignment="1">
      <alignment horizontal="center" vertical="center" wrapText="1"/>
    </xf>
    <xf numFmtId="0" fontId="0" fillId="0" borderId="34" xfId="0" applyBorder="1" applyAlignment="1">
      <alignment horizontal="left" vertical="center"/>
    </xf>
    <xf numFmtId="0" fontId="0" fillId="0" borderId="1" xfId="0" applyBorder="1" applyAlignment="1">
      <alignment wrapText="1"/>
    </xf>
    <xf numFmtId="0" fontId="24" fillId="0" borderId="12" xfId="0" applyFont="1" applyBorder="1" applyAlignment="1">
      <alignment horizontal="left" vertical="center" wrapText="1"/>
    </xf>
    <xf numFmtId="49" fontId="26" fillId="0" borderId="71" xfId="0" applyNumberFormat="1" applyFont="1" applyBorder="1" applyAlignment="1">
      <alignment vertical="center" wrapText="1"/>
    </xf>
    <xf numFmtId="0" fontId="0" fillId="0" borderId="36" xfId="0" applyBorder="1" applyAlignment="1">
      <alignment vertical="center" wrapText="1"/>
    </xf>
    <xf numFmtId="0" fontId="0" fillId="0" borderId="12" xfId="0" applyBorder="1" applyAlignment="1">
      <alignment horizontal="left"/>
    </xf>
    <xf numFmtId="0" fontId="0" fillId="0" borderId="12" xfId="0" applyBorder="1" applyAlignment="1">
      <alignment horizontal="left" wrapText="1"/>
    </xf>
    <xf numFmtId="0" fontId="0" fillId="0" borderId="7" xfId="0" applyBorder="1" applyAlignment="1">
      <alignment horizontal="left" wrapText="1"/>
    </xf>
    <xf numFmtId="49" fontId="23" fillId="0" borderId="71" xfId="0" applyNumberFormat="1" applyFont="1" applyBorder="1" applyAlignment="1">
      <alignment vertical="center" wrapText="1"/>
    </xf>
    <xf numFmtId="0" fontId="37" fillId="0" borderId="0" xfId="0" applyFont="1" applyAlignment="1">
      <alignment horizontal="left"/>
    </xf>
    <xf numFmtId="0" fontId="38" fillId="0" borderId="0" xfId="0" applyFont="1"/>
    <xf numFmtId="0" fontId="39" fillId="0" borderId="0" xfId="0" applyFont="1" applyAlignment="1">
      <alignment horizontal="right"/>
    </xf>
    <xf numFmtId="0" fontId="39" fillId="0" borderId="0" xfId="0" applyFont="1" applyAlignment="1">
      <alignment horizontal="center"/>
    </xf>
    <xf numFmtId="0" fontId="37" fillId="0" borderId="72" xfId="0" applyFont="1" applyBorder="1" applyAlignment="1">
      <alignment horizontal="center" wrapText="1"/>
    </xf>
    <xf numFmtId="0" fontId="37" fillId="18" borderId="0" xfId="0" applyFont="1" applyFill="1"/>
    <xf numFmtId="0" fontId="37" fillId="18" borderId="0" xfId="0" applyFont="1" applyFill="1" applyAlignment="1">
      <alignment horizontal="center"/>
    </xf>
    <xf numFmtId="0" fontId="37" fillId="19" borderId="0" xfId="0" applyFont="1" applyFill="1" applyAlignment="1">
      <alignment indent="2"/>
    </xf>
    <xf numFmtId="0" fontId="37" fillId="19" borderId="0" xfId="0" applyFont="1" applyFill="1" applyAlignment="1">
      <alignment horizontal="center"/>
    </xf>
    <xf numFmtId="0" fontId="38" fillId="20" borderId="0" xfId="0" applyFont="1" applyFill="1" applyAlignment="1">
      <alignment indent="3"/>
    </xf>
    <xf numFmtId="0" fontId="37" fillId="20" borderId="0" xfId="0" applyFont="1" applyFill="1" applyAlignment="1">
      <alignment horizontal="center"/>
    </xf>
    <xf numFmtId="0" fontId="38" fillId="21" borderId="0" xfId="0" applyFont="1" applyFill="1" applyAlignment="1">
      <alignment indent="4"/>
    </xf>
    <xf numFmtId="0" fontId="37" fillId="21" borderId="0" xfId="0" applyFont="1" applyFill="1" applyAlignment="1">
      <alignment horizontal="center"/>
    </xf>
    <xf numFmtId="0" fontId="38" fillId="0" borderId="0" xfId="0" applyFont="1" applyAlignment="1">
      <alignment indent="4"/>
    </xf>
    <xf numFmtId="0" fontId="38" fillId="0" borderId="0" xfId="0" applyFont="1" applyAlignment="1">
      <alignment horizontal="center"/>
    </xf>
    <xf numFmtId="0" fontId="40" fillId="0" borderId="0" xfId="0" applyFont="1"/>
    <xf numFmtId="0" fontId="37" fillId="0" borderId="72" xfId="0" applyFont="1" applyBorder="1" applyAlignment="1">
      <alignment horizontal="center" vertical="center" wrapText="1"/>
    </xf>
    <xf numFmtId="0" fontId="37" fillId="18" borderId="0" xfId="0" applyFont="1" applyFill="1" applyAlignment="1">
      <alignment horizontal="center" vertical="center"/>
    </xf>
    <xf numFmtId="0" fontId="37" fillId="19" borderId="0" xfId="0" applyFont="1" applyFill="1" applyAlignment="1">
      <alignment horizontal="center" vertical="center"/>
    </xf>
    <xf numFmtId="0" fontId="44" fillId="20" borderId="0" xfId="0" applyFont="1" applyFill="1" applyAlignment="1">
      <alignment indent="3"/>
    </xf>
    <xf numFmtId="0" fontId="44" fillId="20" borderId="0" xfId="0" applyFont="1" applyFill="1" applyAlignment="1">
      <alignment horizontal="center" vertical="center"/>
    </xf>
    <xf numFmtId="0" fontId="38" fillId="0" borderId="0" xfId="0" applyFont="1" applyAlignment="1">
      <alignment horizontal="center" vertical="center"/>
    </xf>
    <xf numFmtId="0" fontId="45" fillId="0" borderId="0" xfId="0" applyFont="1"/>
    <xf numFmtId="0" fontId="46" fillId="0" borderId="0" xfId="0" applyFont="1" applyAlignment="1">
      <alignment horizontal="center" vertical="center"/>
    </xf>
    <xf numFmtId="0" fontId="38" fillId="0" borderId="73" xfId="0" applyFont="1" applyBorder="1" applyAlignment="1">
      <alignment indent="4"/>
    </xf>
    <xf numFmtId="0" fontId="38" fillId="0" borderId="73" xfId="0" applyFont="1" applyBorder="1" applyAlignment="1">
      <alignment horizontal="center" vertical="center"/>
    </xf>
    <xf numFmtId="0" fontId="38" fillId="0" borderId="73" xfId="0" applyFont="1" applyBorder="1" applyAlignment="1">
      <alignment horizontal="center"/>
    </xf>
    <xf numFmtId="0" fontId="37" fillId="19" borderId="76" xfId="0" applyFont="1" applyFill="1" applyBorder="1" applyAlignment="1">
      <alignment indent="2"/>
    </xf>
    <xf numFmtId="0" fontId="37" fillId="19" borderId="76" xfId="0" applyFont="1" applyFill="1" applyBorder="1" applyAlignment="1">
      <alignment horizontal="center"/>
    </xf>
    <xf numFmtId="0" fontId="3" fillId="0" borderId="76" xfId="0" applyFont="1" applyBorder="1" applyAlignment="1">
      <alignment horizontal="center" vertical="center"/>
    </xf>
    <xf numFmtId="0" fontId="44" fillId="20" borderId="76" xfId="0" applyFont="1" applyFill="1" applyBorder="1" applyAlignment="1">
      <alignment indent="3"/>
    </xf>
    <xf numFmtId="0" fontId="37" fillId="20" borderId="76" xfId="0" applyFont="1" applyFill="1" applyBorder="1" applyAlignment="1">
      <alignment horizontal="center"/>
    </xf>
    <xf numFmtId="0" fontId="0" fillId="0" borderId="76" xfId="0" applyBorder="1" applyAlignment="1">
      <alignment horizontal="left" vertical="center"/>
    </xf>
    <xf numFmtId="0" fontId="38" fillId="0" borderId="76" xfId="0" applyFont="1" applyBorder="1" applyAlignment="1">
      <alignment indent="4"/>
    </xf>
    <xf numFmtId="0" fontId="38" fillId="0" borderId="76" xfId="0" applyFont="1" applyBorder="1" applyAlignment="1">
      <alignment horizontal="center"/>
    </xf>
    <xf numFmtId="0" fontId="38" fillId="0" borderId="76" xfId="0" applyFont="1" applyBorder="1" applyAlignment="1">
      <alignment horizontal="center" vertical="center"/>
    </xf>
    <xf numFmtId="0" fontId="39" fillId="0" borderId="76" xfId="0" applyFont="1" applyBorder="1" applyAlignment="1">
      <alignment horizontal="right"/>
    </xf>
    <xf numFmtId="0" fontId="47" fillId="22" borderId="76" xfId="0" applyFont="1" applyFill="1" applyBorder="1" applyAlignment="1">
      <alignment horizontal="center"/>
    </xf>
    <xf numFmtId="0" fontId="48" fillId="0" borderId="0" xfId="0" applyFont="1"/>
    <xf numFmtId="0" fontId="49" fillId="0" borderId="72" xfId="0" applyFont="1" applyBorder="1" applyAlignment="1">
      <alignment horizontal="center" vertical="center" wrapText="1"/>
    </xf>
    <xf numFmtId="0" fontId="50" fillId="0" borderId="0" xfId="0" applyFont="1" applyAlignment="1">
      <alignment horizontal="center" vertical="center"/>
    </xf>
    <xf numFmtId="0" fontId="4" fillId="0" borderId="0" xfId="0" applyFont="1"/>
    <xf numFmtId="0" fontId="3" fillId="0" borderId="76" xfId="0" applyFont="1" applyBorder="1" applyAlignment="1">
      <alignment horizontal="center"/>
    </xf>
    <xf numFmtId="0" fontId="4" fillId="0" borderId="0" xfId="0" applyFont="1" applyAlignment="1">
      <alignment wrapText="1"/>
    </xf>
    <xf numFmtId="0" fontId="49" fillId="0" borderId="72" xfId="0" applyFont="1" applyBorder="1" applyAlignment="1">
      <alignment horizontal="center" wrapText="1"/>
    </xf>
    <xf numFmtId="0" fontId="49" fillId="18" borderId="0" xfId="0" applyFont="1" applyFill="1" applyAlignment="1">
      <alignment vertical="center"/>
    </xf>
    <xf numFmtId="0" fontId="49" fillId="18" borderId="0" xfId="0" applyFont="1" applyFill="1"/>
    <xf numFmtId="0" fontId="49" fillId="18" borderId="0" xfId="0" applyFont="1" applyFill="1" applyAlignment="1">
      <alignment horizontal="center"/>
    </xf>
    <xf numFmtId="0" fontId="49" fillId="18" borderId="0" xfId="0" applyFont="1" applyFill="1" applyAlignment="1">
      <alignment wrapText="1"/>
    </xf>
    <xf numFmtId="0" fontId="49" fillId="19" borderId="0" xfId="0" applyFont="1" applyFill="1" applyAlignment="1">
      <alignment vertical="center"/>
    </xf>
    <xf numFmtId="0" fontId="49" fillId="19" borderId="0" xfId="0" applyFont="1" applyFill="1" applyAlignment="1">
      <alignment indent="2"/>
    </xf>
    <xf numFmtId="0" fontId="49" fillId="19" borderId="0" xfId="0" applyFont="1" applyFill="1" applyAlignment="1">
      <alignment horizontal="center"/>
    </xf>
    <xf numFmtId="0" fontId="49" fillId="19" borderId="0" xfId="0" applyFont="1" applyFill="1" applyAlignment="1">
      <alignment wrapText="1"/>
    </xf>
    <xf numFmtId="0" fontId="50" fillId="20" borderId="0" xfId="0" applyFont="1" applyFill="1" applyAlignment="1">
      <alignment horizontal="left" vertical="center" wrapText="1"/>
    </xf>
    <xf numFmtId="0" fontId="50" fillId="20" borderId="0" xfId="0" applyFont="1" applyFill="1" applyAlignment="1">
      <alignment indent="3"/>
    </xf>
    <xf numFmtId="0" fontId="49" fillId="20" borderId="0" xfId="0" applyFont="1" applyFill="1" applyAlignment="1">
      <alignment horizontal="center"/>
    </xf>
    <xf numFmtId="0" fontId="50" fillId="20" borderId="0" xfId="0" applyFont="1" applyFill="1" applyAlignment="1">
      <alignment wrapText="1"/>
    </xf>
    <xf numFmtId="0" fontId="50" fillId="0" borderId="0" xfId="0" applyFont="1" applyAlignment="1">
      <alignment horizontal="left" indent="2"/>
    </xf>
    <xf numFmtId="0" fontId="50" fillId="0" borderId="0" xfId="0" applyFont="1" applyAlignment="1">
      <alignment horizontal="center"/>
    </xf>
    <xf numFmtId="0" fontId="49" fillId="20" borderId="0" xfId="0" applyFont="1" applyFill="1" applyAlignment="1">
      <alignment horizontal="center" wrapText="1"/>
    </xf>
    <xf numFmtId="0" fontId="50" fillId="0" borderId="0" xfId="0" applyFont="1" applyAlignment="1">
      <alignment horizontal="left" vertical="center" wrapText="1"/>
    </xf>
    <xf numFmtId="0" fontId="50" fillId="0" borderId="0" xfId="0" applyFont="1" applyAlignment="1">
      <alignment indent="4"/>
    </xf>
    <xf numFmtId="0" fontId="4" fillId="0" borderId="0" xfId="0" applyFont="1" applyAlignment="1">
      <alignment horizontal="center" wrapText="1"/>
    </xf>
    <xf numFmtId="0" fontId="50" fillId="0" borderId="0" xfId="0" applyFont="1" applyAlignment="1">
      <alignment horizontal="center" wrapText="1"/>
    </xf>
    <xf numFmtId="0" fontId="49" fillId="19" borderId="0" xfId="0" applyFont="1" applyFill="1" applyAlignment="1">
      <alignment vertical="center" wrapText="1"/>
    </xf>
    <xf numFmtId="0" fontId="53" fillId="0" borderId="78" xfId="0" applyFont="1" applyBorder="1" applyAlignment="1">
      <alignment horizontal="right" vertical="center"/>
    </xf>
    <xf numFmtId="0" fontId="53" fillId="0" borderId="78" xfId="0" applyFont="1" applyBorder="1" applyAlignment="1">
      <alignment horizontal="right"/>
    </xf>
    <xf numFmtId="0" fontId="4" fillId="0" borderId="78" xfId="0" applyFont="1" applyBorder="1"/>
    <xf numFmtId="0" fontId="22" fillId="11" borderId="68" xfId="0" applyFont="1" applyFill="1" applyBorder="1" applyAlignment="1">
      <alignment horizontal="center" vertical="center" wrapText="1"/>
    </xf>
    <xf numFmtId="0" fontId="22" fillId="11" borderId="26" xfId="0" applyFont="1" applyFill="1" applyBorder="1" applyAlignment="1">
      <alignment horizontal="center" vertical="center" wrapText="1"/>
    </xf>
    <xf numFmtId="0" fontId="22" fillId="11" borderId="64" xfId="0" applyFont="1" applyFill="1" applyBorder="1" applyAlignment="1">
      <alignment horizontal="center" vertical="center" wrapText="1"/>
    </xf>
    <xf numFmtId="0" fontId="18" fillId="12" borderId="53" xfId="0" applyFont="1" applyFill="1" applyBorder="1" applyAlignment="1">
      <alignment horizontal="center" vertical="center" wrapText="1"/>
    </xf>
    <xf numFmtId="0" fontId="18" fillId="12" borderId="63" xfId="0" applyFont="1" applyFill="1" applyBorder="1" applyAlignment="1">
      <alignment horizontal="center" vertical="center" wrapText="1"/>
    </xf>
    <xf numFmtId="0" fontId="21" fillId="11" borderId="53" xfId="0" applyFont="1" applyFill="1" applyBorder="1" applyAlignment="1">
      <alignment horizontal="center" vertical="center" wrapText="1"/>
    </xf>
    <xf numFmtId="0" fontId="21" fillId="11" borderId="54" xfId="0" applyFont="1" applyFill="1" applyBorder="1" applyAlignment="1">
      <alignment horizontal="center" vertical="center" wrapText="1"/>
    </xf>
    <xf numFmtId="0" fontId="21" fillId="11" borderId="63" xfId="0" applyFont="1" applyFill="1" applyBorder="1" applyAlignment="1">
      <alignment horizontal="center" vertical="center" wrapText="1"/>
    </xf>
    <xf numFmtId="0" fontId="22" fillId="11" borderId="25" xfId="0" applyFont="1" applyFill="1" applyBorder="1" applyAlignment="1">
      <alignment horizontal="center" vertical="center" wrapText="1"/>
    </xf>
    <xf numFmtId="0" fontId="17" fillId="0" borderId="25" xfId="0" applyFont="1" applyBorder="1" applyAlignment="1">
      <alignment horizontal="center" vertical="center" wrapText="1"/>
    </xf>
    <xf numFmtId="0" fontId="17" fillId="0" borderId="27" xfId="0" applyFont="1" applyBorder="1" applyAlignment="1">
      <alignment horizontal="center" vertical="center" wrapText="1"/>
    </xf>
    <xf numFmtId="0" fontId="17" fillId="0" borderId="25" xfId="0" applyFont="1" applyBorder="1" applyAlignment="1">
      <alignment vertical="center" wrapText="1"/>
    </xf>
    <xf numFmtId="0" fontId="17" fillId="0" borderId="27" xfId="0" applyFont="1" applyBorder="1" applyAlignment="1">
      <alignment vertical="center" wrapText="1"/>
    </xf>
    <xf numFmtId="0" fontId="17" fillId="0" borderId="64" xfId="0" applyFont="1" applyBorder="1" applyAlignment="1">
      <alignment horizontal="center" vertical="center" wrapText="1"/>
    </xf>
    <xf numFmtId="0" fontId="17" fillId="0" borderId="64" xfId="0" applyFont="1" applyBorder="1" applyAlignment="1">
      <alignment vertical="center" wrapText="1"/>
    </xf>
    <xf numFmtId="0" fontId="16" fillId="0" borderId="53" xfId="0" applyFont="1" applyBorder="1" applyAlignment="1">
      <alignment horizontal="center" vertical="center" wrapText="1"/>
    </xf>
    <xf numFmtId="0" fontId="16" fillId="0" borderId="55" xfId="0" applyFont="1" applyBorder="1" applyAlignment="1">
      <alignment horizontal="center" vertical="center" wrapText="1"/>
    </xf>
    <xf numFmtId="0" fontId="50" fillId="0" borderId="0" xfId="0" applyFont="1" applyAlignment="1">
      <alignment horizontal="left" vertical="center" wrapText="1"/>
    </xf>
    <xf numFmtId="0" fontId="4" fillId="0" borderId="0" xfId="0" applyFont="1" applyAlignment="1">
      <alignment horizontal="left" vertical="center" wrapText="1"/>
    </xf>
    <xf numFmtId="0" fontId="50" fillId="0" borderId="0" xfId="0" applyFont="1" applyAlignment="1">
      <alignment horizontal="center" vertical="center"/>
    </xf>
    <xf numFmtId="0" fontId="4" fillId="0" borderId="0" xfId="0" applyFont="1" applyAlignment="1">
      <alignment horizontal="center" vertical="center"/>
    </xf>
    <xf numFmtId="0" fontId="49" fillId="0" borderId="0" xfId="0" applyFont="1" applyAlignment="1">
      <alignment horizontal="center" vertical="center"/>
    </xf>
    <xf numFmtId="0" fontId="48" fillId="0" borderId="0" xfId="0" applyFont="1" applyAlignment="1">
      <alignment horizontal="center" vertical="center"/>
    </xf>
    <xf numFmtId="0" fontId="52" fillId="0" borderId="0" xfId="0" applyFont="1" applyAlignment="1">
      <alignment horizontal="left" vertical="center" wrapText="1"/>
    </xf>
    <xf numFmtId="0" fontId="50" fillId="0" borderId="0" xfId="0" applyFont="1" applyAlignment="1">
      <alignment horizontal="center" vertical="center" wrapText="1"/>
    </xf>
    <xf numFmtId="0" fontId="4" fillId="0" borderId="0" xfId="0" applyFont="1" applyAlignment="1">
      <alignment horizontal="center" vertical="center" wrapText="1"/>
    </xf>
    <xf numFmtId="0" fontId="4" fillId="0" borderId="77" xfId="0" applyFont="1" applyBorder="1" applyAlignment="1">
      <alignment horizontal="left" vertical="center" wrapText="1"/>
    </xf>
    <xf numFmtId="0" fontId="4" fillId="0" borderId="77" xfId="0" applyFont="1" applyBorder="1" applyAlignment="1">
      <alignment horizontal="center" vertical="center"/>
    </xf>
    <xf numFmtId="0" fontId="4" fillId="0" borderId="77" xfId="0" applyFont="1" applyBorder="1" applyAlignment="1">
      <alignment horizontal="center" vertical="center" wrapText="1"/>
    </xf>
    <xf numFmtId="0" fontId="38" fillId="0" borderId="0" xfId="0" applyFont="1" applyAlignment="1">
      <alignment horizontal="center" vertical="center"/>
    </xf>
    <xf numFmtId="0" fontId="46" fillId="0" borderId="0" xfId="0" applyFont="1" applyAlignment="1">
      <alignment horizontal="center" vertical="center"/>
    </xf>
    <xf numFmtId="0" fontId="0" fillId="0" borderId="0" xfId="0" applyAlignment="1">
      <alignment horizontal="center" vertical="center"/>
    </xf>
    <xf numFmtId="0" fontId="51" fillId="0" borderId="0" xfId="0" applyFont="1" applyAlignment="1">
      <alignment horizontal="center" vertical="center" wrapText="1"/>
    </xf>
    <xf numFmtId="0" fontId="42" fillId="0" borderId="0" xfId="0" applyFont="1" applyAlignment="1">
      <alignment horizontal="center" vertical="center" wrapText="1"/>
    </xf>
    <xf numFmtId="0" fontId="42" fillId="0" borderId="73" xfId="0" applyFont="1" applyBorder="1" applyAlignment="1">
      <alignment horizontal="center" vertical="center" wrapText="1"/>
    </xf>
    <xf numFmtId="0" fontId="43" fillId="0" borderId="77" xfId="0" applyFont="1" applyBorder="1" applyAlignment="1">
      <alignment horizontal="center" vertical="center"/>
    </xf>
    <xf numFmtId="0" fontId="41" fillId="0" borderId="77" xfId="0" applyFont="1" applyBorder="1" applyAlignment="1">
      <alignment horizontal="center" vertical="center"/>
    </xf>
    <xf numFmtId="0" fontId="38" fillId="0" borderId="76" xfId="0" applyFont="1" applyBorder="1" applyAlignment="1">
      <alignment horizontal="center" vertical="center"/>
    </xf>
    <xf numFmtId="0" fontId="0" fillId="0" borderId="76" xfId="0" applyBorder="1" applyAlignment="1">
      <alignment horizontal="center" vertical="center"/>
    </xf>
    <xf numFmtId="0" fontId="0" fillId="0" borderId="75" xfId="0" applyBorder="1" applyAlignment="1">
      <alignment horizontal="left" vertical="center"/>
    </xf>
    <xf numFmtId="0" fontId="0" fillId="0" borderId="3" xfId="0" applyBorder="1" applyAlignment="1">
      <alignment horizontal="left" vertical="center"/>
    </xf>
    <xf numFmtId="0" fontId="0" fillId="0" borderId="74" xfId="0" applyBorder="1" applyAlignment="1">
      <alignment horizontal="left" vertical="center"/>
    </xf>
    <xf numFmtId="0" fontId="0" fillId="0" borderId="1" xfId="0" applyBorder="1" applyAlignment="1">
      <alignment horizontal="center" vertical="center"/>
    </xf>
    <xf numFmtId="0" fontId="0" fillId="0" borderId="14" xfId="0" applyBorder="1" applyAlignment="1">
      <alignment horizontal="center" vertical="center"/>
    </xf>
    <xf numFmtId="0" fontId="2" fillId="0" borderId="25" xfId="0" applyFont="1" applyBorder="1" applyAlignment="1">
      <alignment horizontal="center" vertical="center"/>
    </xf>
    <xf numFmtId="0" fontId="2" fillId="0" borderId="26" xfId="0" applyFont="1" applyBorder="1" applyAlignment="1">
      <alignment horizontal="center" vertical="center"/>
    </xf>
    <xf numFmtId="0" fontId="2" fillId="0" borderId="27" xfId="0" applyFont="1" applyBorder="1" applyAlignment="1">
      <alignment horizontal="center" vertical="center"/>
    </xf>
    <xf numFmtId="0" fontId="2" fillId="0" borderId="32" xfId="0" applyFont="1" applyBorder="1" applyAlignment="1">
      <alignment horizontal="center" vertical="center"/>
    </xf>
    <xf numFmtId="0" fontId="2" fillId="0" borderId="33" xfId="0" applyFont="1" applyBorder="1" applyAlignment="1">
      <alignment horizontal="center" vertical="center"/>
    </xf>
    <xf numFmtId="0" fontId="0" fillId="0" borderId="28" xfId="0" applyBorder="1" applyAlignment="1">
      <alignment horizontal="center" vertical="center" wrapText="1"/>
    </xf>
    <xf numFmtId="0" fontId="0" fillId="0" borderId="13" xfId="0" applyBorder="1" applyAlignment="1">
      <alignment horizontal="center" vertical="center" wrapText="1"/>
    </xf>
    <xf numFmtId="0" fontId="0" fillId="0" borderId="8" xfId="0" applyBorder="1" applyAlignment="1">
      <alignment horizontal="center" vertical="center" wrapText="1"/>
    </xf>
    <xf numFmtId="0" fontId="0" fillId="0" borderId="41" xfId="0" applyBorder="1" applyAlignment="1">
      <alignment horizontal="center" vertical="center" wrapText="1"/>
    </xf>
    <xf numFmtId="0" fontId="0" fillId="0" borderId="65" xfId="0" applyBorder="1" applyAlignment="1">
      <alignment horizontal="center" vertical="center" wrapText="1"/>
    </xf>
    <xf numFmtId="0" fontId="0" fillId="0" borderId="66" xfId="0" applyBorder="1" applyAlignment="1">
      <alignment horizontal="center" vertical="center" wrapText="1"/>
    </xf>
    <xf numFmtId="0" fontId="0" fillId="0" borderId="67" xfId="0" applyBorder="1" applyAlignment="1">
      <alignment horizontal="center" vertical="center" wrapText="1"/>
    </xf>
    <xf numFmtId="0" fontId="0" fillId="0" borderId="1" xfId="0" applyBorder="1" applyAlignment="1">
      <alignment horizontal="left" vertical="center" wrapText="1"/>
    </xf>
    <xf numFmtId="0" fontId="0" fillId="0" borderId="14" xfId="0" applyBorder="1" applyAlignment="1">
      <alignment horizontal="left" vertical="center" wrapText="1"/>
    </xf>
    <xf numFmtId="0" fontId="0" fillId="0" borderId="30" xfId="0" applyBorder="1" applyAlignment="1">
      <alignment horizontal="left" vertical="center" wrapText="1"/>
    </xf>
    <xf numFmtId="0" fontId="0" fillId="0" borderId="4" xfId="0" applyBorder="1" applyAlignment="1">
      <alignment horizontal="left" vertical="center" wrapText="1"/>
    </xf>
    <xf numFmtId="0" fontId="0" fillId="0" borderId="2" xfId="0" applyBorder="1" applyAlignment="1">
      <alignment horizontal="center" vertical="center"/>
    </xf>
    <xf numFmtId="0" fontId="0" fillId="0" borderId="31" xfId="0" applyBorder="1" applyAlignment="1">
      <alignment horizontal="center" vertical="center"/>
    </xf>
    <xf numFmtId="0" fontId="0" fillId="0" borderId="7" xfId="0" applyBorder="1" applyAlignment="1">
      <alignment horizontal="center" vertical="center"/>
    </xf>
    <xf numFmtId="0" fontId="0" fillId="0" borderId="22" xfId="0" applyBorder="1" applyAlignment="1">
      <alignment horizontal="center" vertical="center"/>
    </xf>
    <xf numFmtId="0" fontId="0" fillId="0" borderId="9" xfId="0" applyBorder="1" applyAlignment="1">
      <alignment horizontal="center" vertical="center"/>
    </xf>
    <xf numFmtId="0" fontId="0" fillId="0" borderId="30" xfId="0" applyBorder="1" applyAlignment="1">
      <alignment horizontal="center" vertical="center"/>
    </xf>
    <xf numFmtId="0" fontId="0" fillId="0" borderId="4" xfId="0" applyBorder="1" applyAlignment="1">
      <alignment horizontal="center" vertical="center"/>
    </xf>
    <xf numFmtId="0" fontId="0" fillId="0" borderId="21" xfId="0" applyBorder="1" applyAlignment="1">
      <alignment horizontal="center" vertical="center"/>
    </xf>
    <xf numFmtId="0" fontId="0" fillId="0" borderId="34" xfId="0" applyBorder="1" applyAlignment="1">
      <alignment horizontal="left" vertical="center" wrapText="1"/>
    </xf>
    <xf numFmtId="0" fontId="0" fillId="0" borderId="35" xfId="0" applyBorder="1" applyAlignment="1">
      <alignment horizontal="left" vertical="center" wrapText="1"/>
    </xf>
    <xf numFmtId="0" fontId="0" fillId="0" borderId="29" xfId="0" applyBorder="1" applyAlignment="1">
      <alignment horizontal="left" vertical="center" wrapText="1"/>
    </xf>
    <xf numFmtId="0" fontId="0" fillId="0" borderId="36" xfId="0" applyBorder="1" applyAlignment="1">
      <alignment horizontal="left" vertical="center" wrapText="1"/>
    </xf>
    <xf numFmtId="0" fontId="2" fillId="14" borderId="7" xfId="0" applyFont="1" applyFill="1" applyBorder="1" applyAlignment="1">
      <alignment horizontal="center"/>
    </xf>
    <xf numFmtId="0" fontId="0" fillId="0" borderId="5" xfId="0" applyBorder="1" applyAlignment="1">
      <alignment horizontal="center"/>
    </xf>
    <xf numFmtId="0" fontId="2" fillId="0" borderId="8"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3" xfId="0" applyFont="1" applyBorder="1" applyAlignment="1">
      <alignment horizontal="center" vertical="center" wrapText="1"/>
    </xf>
    <xf numFmtId="0" fontId="8" fillId="0" borderId="8"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13" xfId="0" applyFont="1" applyBorder="1" applyAlignment="1">
      <alignment horizontal="center" vertical="center" wrapText="1"/>
    </xf>
    <xf numFmtId="0" fontId="0" fillId="0" borderId="16" xfId="0" applyBorder="1" applyAlignment="1">
      <alignment horizontal="center" vertical="center" wrapText="1"/>
    </xf>
    <xf numFmtId="0" fontId="0" fillId="0" borderId="18" xfId="0" applyBorder="1" applyAlignment="1">
      <alignment horizontal="center" vertical="center" wrapText="1"/>
    </xf>
    <xf numFmtId="0" fontId="0" fillId="0" borderId="19" xfId="0" applyBorder="1" applyAlignment="1">
      <alignment horizontal="center" vertical="center" wrapText="1"/>
    </xf>
    <xf numFmtId="0" fontId="0" fillId="0" borderId="11" xfId="0" applyBorder="1" applyAlignment="1">
      <alignment horizontal="center" vertical="center" wrapText="1"/>
    </xf>
    <xf numFmtId="0" fontId="0" fillId="0" borderId="1" xfId="0" applyBorder="1" applyAlignment="1">
      <alignment horizontal="center" vertical="center" wrapText="1"/>
    </xf>
    <xf numFmtId="0" fontId="0" fillId="0" borderId="14" xfId="0" applyBorder="1" applyAlignment="1">
      <alignment horizontal="center" vertical="center" wrapText="1"/>
    </xf>
    <xf numFmtId="0" fontId="0" fillId="3" borderId="29" xfId="0" applyFill="1" applyBorder="1" applyAlignment="1">
      <alignment horizontal="left" vertical="center" wrapText="1"/>
    </xf>
    <xf numFmtId="0" fontId="0" fillId="3" borderId="35" xfId="0" applyFill="1" applyBorder="1" applyAlignment="1">
      <alignment horizontal="left" vertical="center" wrapText="1"/>
    </xf>
    <xf numFmtId="0" fontId="2" fillId="2" borderId="4" xfId="0" applyFont="1" applyFill="1" applyBorder="1" applyAlignment="1">
      <alignment horizontal="center" vertical="center" wrapText="1"/>
    </xf>
    <xf numFmtId="0" fontId="0" fillId="0" borderId="30" xfId="0" applyBorder="1" applyAlignment="1">
      <alignment horizontal="center" vertical="center" wrapText="1"/>
    </xf>
    <xf numFmtId="0" fontId="0" fillId="0" borderId="3" xfId="0" applyBorder="1" applyAlignment="1">
      <alignment horizontal="center" vertical="center" wrapText="1"/>
    </xf>
    <xf numFmtId="0" fontId="2" fillId="9" borderId="8" xfId="0" applyFont="1" applyFill="1" applyBorder="1" applyAlignment="1">
      <alignment horizontal="center" vertical="center" wrapText="1"/>
    </xf>
    <xf numFmtId="0" fontId="2" fillId="9" borderId="11" xfId="0" applyFont="1" applyFill="1" applyBorder="1" applyAlignment="1">
      <alignment horizontal="center" vertical="center" wrapText="1"/>
    </xf>
    <xf numFmtId="0" fontId="2" fillId="9" borderId="13" xfId="0" applyFont="1" applyFill="1" applyBorder="1" applyAlignment="1">
      <alignment horizontal="center" vertical="center" wrapText="1"/>
    </xf>
    <xf numFmtId="0" fontId="0" fillId="0" borderId="31" xfId="0" applyBorder="1" applyAlignment="1">
      <alignment horizontal="center" vertical="center" wrapText="1"/>
    </xf>
    <xf numFmtId="0" fontId="0" fillId="0" borderId="2" xfId="0" applyBorder="1" applyAlignment="1">
      <alignment horizontal="left" vertical="center" wrapText="1"/>
    </xf>
    <xf numFmtId="0" fontId="0" fillId="0" borderId="3" xfId="0" applyBorder="1" applyAlignment="1">
      <alignment horizontal="left" vertical="center" wrapText="1"/>
    </xf>
    <xf numFmtId="0" fontId="2" fillId="9" borderId="32" xfId="0" applyFont="1" applyFill="1" applyBorder="1" applyAlignment="1">
      <alignment horizontal="center" vertical="center" wrapText="1"/>
    </xf>
    <xf numFmtId="0" fontId="2" fillId="9" borderId="33" xfId="0" applyFont="1" applyFill="1" applyBorder="1" applyAlignment="1">
      <alignment horizontal="center" vertical="center" wrapText="1"/>
    </xf>
    <xf numFmtId="0" fontId="2" fillId="9" borderId="49" xfId="0" applyFont="1" applyFill="1" applyBorder="1" applyAlignment="1">
      <alignment horizontal="center" vertical="center" wrapText="1"/>
    </xf>
    <xf numFmtId="0" fontId="3" fillId="3" borderId="30"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3" borderId="31" xfId="0" applyFont="1" applyFill="1" applyBorder="1" applyAlignment="1">
      <alignment horizontal="center" vertical="center" wrapText="1"/>
    </xf>
    <xf numFmtId="0" fontId="3" fillId="0" borderId="25" xfId="0" applyFont="1" applyBorder="1" applyAlignment="1">
      <alignment horizontal="center" vertical="center" wrapText="1"/>
    </xf>
    <xf numFmtId="0" fontId="3" fillId="0" borderId="26"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26" xfId="0" applyFont="1" applyBorder="1" applyAlignment="1">
      <alignment horizontal="center" vertical="center" wrapText="1"/>
    </xf>
    <xf numFmtId="0" fontId="2" fillId="0" borderId="27" xfId="0" applyFont="1" applyBorder="1" applyAlignment="1">
      <alignment horizontal="center" vertical="center" wrapText="1"/>
    </xf>
    <xf numFmtId="0" fontId="2" fillId="0" borderId="33" xfId="0" applyFont="1" applyBorder="1" applyAlignment="1">
      <alignment horizontal="center" vertical="center" wrapText="1"/>
    </xf>
    <xf numFmtId="0" fontId="2" fillId="0" borderId="49" xfId="0" applyFont="1" applyBorder="1" applyAlignment="1">
      <alignment horizontal="center" vertical="center" wrapText="1"/>
    </xf>
    <xf numFmtId="0" fontId="3" fillId="8" borderId="30" xfId="0" applyFont="1" applyFill="1" applyBorder="1" applyAlignment="1">
      <alignment horizontal="center" vertical="center" wrapText="1"/>
    </xf>
    <xf numFmtId="0" fontId="3" fillId="8" borderId="3" xfId="0" applyFont="1" applyFill="1" applyBorder="1" applyAlignment="1">
      <alignment horizontal="center" vertical="center" wrapText="1"/>
    </xf>
    <xf numFmtId="0" fontId="3" fillId="8" borderId="31" xfId="0" applyFont="1" applyFill="1" applyBorder="1" applyAlignment="1">
      <alignment horizontal="center" vertical="center" wrapText="1"/>
    </xf>
    <xf numFmtId="0" fontId="2" fillId="0" borderId="32" xfId="0" applyFont="1" applyBorder="1" applyAlignment="1">
      <alignment horizontal="center" vertical="center" wrapText="1"/>
    </xf>
    <xf numFmtId="0" fontId="2" fillId="5" borderId="25" xfId="0" applyFont="1" applyFill="1" applyBorder="1" applyAlignment="1">
      <alignment horizontal="center" vertical="center" wrapText="1"/>
    </xf>
    <xf numFmtId="0" fontId="2" fillId="5" borderId="26" xfId="0" applyFont="1" applyFill="1" applyBorder="1" applyAlignment="1">
      <alignment horizontal="center" vertical="center" wrapText="1"/>
    </xf>
    <xf numFmtId="0" fontId="2" fillId="5" borderId="27" xfId="0" applyFont="1" applyFill="1" applyBorder="1" applyAlignment="1">
      <alignment horizontal="center" vertical="center" wrapText="1"/>
    </xf>
    <xf numFmtId="0" fontId="2" fillId="5" borderId="23" xfId="0" applyFont="1" applyFill="1" applyBorder="1" applyAlignment="1">
      <alignment horizontal="center" vertical="center" wrapText="1"/>
    </xf>
    <xf numFmtId="0" fontId="2" fillId="5" borderId="24" xfId="0" applyFont="1" applyFill="1" applyBorder="1" applyAlignment="1">
      <alignment horizontal="center" vertical="center" wrapText="1"/>
    </xf>
    <xf numFmtId="0" fontId="3" fillId="0" borderId="27" xfId="0" applyFont="1" applyBorder="1" applyAlignment="1">
      <alignment horizontal="center" vertical="center" wrapText="1"/>
    </xf>
    <xf numFmtId="0" fontId="3" fillId="0" borderId="30" xfId="0" applyFont="1" applyBorder="1" applyAlignment="1">
      <alignment horizontal="center" vertical="center" wrapText="1"/>
    </xf>
    <xf numFmtId="0" fontId="3" fillId="0" borderId="3" xfId="0" applyFont="1" applyBorder="1" applyAlignment="1">
      <alignment horizontal="center" vertical="center" wrapText="1"/>
    </xf>
    <xf numFmtId="0" fontId="2" fillId="5" borderId="4" xfId="0" applyFont="1" applyFill="1" applyBorder="1" applyAlignment="1">
      <alignment horizontal="center" vertical="center" wrapText="1"/>
    </xf>
    <xf numFmtId="0" fontId="2" fillId="5" borderId="1" xfId="0" applyFont="1" applyFill="1" applyBorder="1" applyAlignment="1">
      <alignment horizontal="center" vertical="center" wrapText="1"/>
    </xf>
    <xf numFmtId="0" fontId="0" fillId="2" borderId="13" xfId="0" applyFill="1" applyBorder="1" applyAlignment="1">
      <alignment horizontal="center"/>
    </xf>
    <xf numFmtId="0" fontId="0" fillId="2" borderId="45" xfId="0" applyFill="1" applyBorder="1" applyAlignment="1">
      <alignment horizontal="center"/>
    </xf>
    <xf numFmtId="0" fontId="0" fillId="2" borderId="31" xfId="0" applyFill="1" applyBorder="1" applyAlignment="1">
      <alignment horizontal="center"/>
    </xf>
    <xf numFmtId="0" fontId="0" fillId="0" borderId="0" xfId="0" applyAlignment="1">
      <alignment horizontal="center"/>
    </xf>
    <xf numFmtId="0" fontId="3" fillId="0" borderId="0" xfId="0" applyFont="1" applyAlignment="1">
      <alignment horizontal="center"/>
    </xf>
    <xf numFmtId="0" fontId="2" fillId="9" borderId="8" xfId="0" applyFont="1" applyFill="1" applyBorder="1" applyAlignment="1">
      <alignment horizontal="left" vertical="center"/>
    </xf>
    <xf numFmtId="0" fontId="2" fillId="9" borderId="13" xfId="0" applyFont="1" applyFill="1" applyBorder="1" applyAlignment="1">
      <alignment horizontal="left" vertical="center"/>
    </xf>
    <xf numFmtId="0" fontId="2" fillId="0" borderId="49" xfId="0" applyFont="1" applyBorder="1" applyAlignment="1">
      <alignment horizontal="center" vertical="center"/>
    </xf>
    <xf numFmtId="0" fontId="0" fillId="0" borderId="44" xfId="0" applyBorder="1" applyAlignment="1">
      <alignment horizontal="left" vertical="center"/>
    </xf>
    <xf numFmtId="0" fontId="0" fillId="0" borderId="6" xfId="0" applyBorder="1" applyAlignment="1">
      <alignment horizontal="left" vertical="center"/>
    </xf>
    <xf numFmtId="0" fontId="3" fillId="0" borderId="30" xfId="0" applyFont="1" applyBorder="1" applyAlignment="1">
      <alignment horizontal="center" vertical="center"/>
    </xf>
    <xf numFmtId="0" fontId="3" fillId="0" borderId="4" xfId="0" applyFont="1" applyBorder="1" applyAlignment="1">
      <alignment horizontal="center" vertical="center"/>
    </xf>
    <xf numFmtId="0" fontId="3" fillId="0" borderId="30" xfId="0" applyFont="1" applyBorder="1" applyAlignment="1">
      <alignment horizontal="center"/>
    </xf>
    <xf numFmtId="0" fontId="3" fillId="0" borderId="4" xfId="0" applyFont="1" applyBorder="1" applyAlignment="1">
      <alignment horizontal="center"/>
    </xf>
    <xf numFmtId="0" fontId="0" fillId="0" borderId="30" xfId="0" applyBorder="1" applyAlignment="1">
      <alignment horizontal="center"/>
    </xf>
    <xf numFmtId="0" fontId="0" fillId="0" borderId="4" xfId="0" applyBorder="1" applyAlignment="1">
      <alignment horizontal="center"/>
    </xf>
    <xf numFmtId="0" fontId="0" fillId="9" borderId="30" xfId="0" applyFill="1" applyBorder="1" applyAlignment="1">
      <alignment horizontal="left" vertical="center" wrapText="1"/>
    </xf>
    <xf numFmtId="0" fontId="0" fillId="9" borderId="31" xfId="0" applyFill="1" applyBorder="1" applyAlignment="1">
      <alignment horizontal="left" vertical="center" wrapText="1"/>
    </xf>
    <xf numFmtId="0" fontId="2" fillId="8" borderId="30" xfId="0" applyFont="1" applyFill="1" applyBorder="1" applyAlignment="1">
      <alignment horizontal="center" vertical="center"/>
    </xf>
    <xf numFmtId="0" fontId="2" fillId="8" borderId="31" xfId="0" applyFont="1" applyFill="1" applyBorder="1" applyAlignment="1">
      <alignment horizontal="center" vertical="center"/>
    </xf>
    <xf numFmtId="0" fontId="3" fillId="8" borderId="30" xfId="0" applyFont="1" applyFill="1" applyBorder="1" applyAlignment="1">
      <alignment horizontal="center"/>
    </xf>
    <xf numFmtId="0" fontId="3" fillId="8" borderId="31" xfId="0" applyFont="1" applyFill="1" applyBorder="1" applyAlignment="1">
      <alignment horizontal="center"/>
    </xf>
    <xf numFmtId="0" fontId="0" fillId="8" borderId="30" xfId="0" applyFill="1" applyBorder="1" applyAlignment="1">
      <alignment horizontal="center"/>
    </xf>
    <xf numFmtId="0" fontId="0" fillId="8" borderId="31" xfId="0" applyFill="1" applyBorder="1" applyAlignment="1">
      <alignment horizontal="center"/>
    </xf>
    <xf numFmtId="0" fontId="19" fillId="0" borderId="25" xfId="0" applyFont="1" applyBorder="1" applyAlignment="1">
      <alignment horizontal="center" vertical="center"/>
    </xf>
    <xf numFmtId="0" fontId="19" fillId="0" borderId="26" xfId="0" applyFont="1" applyBorder="1" applyAlignment="1">
      <alignment horizontal="center" vertical="center"/>
    </xf>
    <xf numFmtId="0" fontId="19" fillId="0" borderId="27" xfId="0" applyFont="1" applyBorder="1" applyAlignment="1">
      <alignment horizontal="center" vertical="center"/>
    </xf>
    <xf numFmtId="0" fontId="0" fillId="0" borderId="31" xfId="0" applyBorder="1" applyAlignment="1">
      <alignment horizontal="left" vertical="center" wrapText="1"/>
    </xf>
    <xf numFmtId="0" fontId="3" fillId="0" borderId="2" xfId="0" applyFont="1" applyBorder="1" applyAlignment="1">
      <alignment horizontal="center"/>
    </xf>
    <xf numFmtId="0" fontId="3" fillId="0" borderId="3" xfId="0" applyFont="1" applyBorder="1" applyAlignment="1">
      <alignment horizontal="center"/>
    </xf>
    <xf numFmtId="0" fontId="3" fillId="0" borderId="31" xfId="0" applyFont="1" applyBorder="1" applyAlignment="1">
      <alignment horizontal="center"/>
    </xf>
    <xf numFmtId="0" fontId="0" fillId="0" borderId="2" xfId="0" applyBorder="1" applyAlignment="1">
      <alignment horizontal="center" vertical="center" wrapText="1"/>
    </xf>
    <xf numFmtId="0" fontId="0" fillId="0" borderId="2" xfId="0" applyBorder="1" applyAlignment="1">
      <alignment horizontal="center"/>
    </xf>
    <xf numFmtId="0" fontId="0" fillId="0" borderId="3" xfId="0" applyBorder="1" applyAlignment="1">
      <alignment horizontal="center"/>
    </xf>
    <xf numFmtId="0" fontId="0" fillId="0" borderId="31" xfId="0" applyBorder="1" applyAlignment="1">
      <alignment horizontal="center"/>
    </xf>
    <xf numFmtId="0" fontId="2" fillId="5" borderId="25" xfId="0" applyFont="1" applyFill="1" applyBorder="1" applyAlignment="1">
      <alignment horizontal="center" vertical="center"/>
    </xf>
    <xf numFmtId="0" fontId="2" fillId="5" borderId="27" xfId="0" applyFont="1" applyFill="1" applyBorder="1" applyAlignment="1">
      <alignment horizontal="center" vertical="center"/>
    </xf>
    <xf numFmtId="0" fontId="0" fillId="0" borderId="42" xfId="0" applyBorder="1" applyAlignment="1">
      <alignment horizontal="left" vertical="center"/>
    </xf>
    <xf numFmtId="0" fontId="0" fillId="0" borderId="36" xfId="0" applyBorder="1" applyAlignment="1">
      <alignment horizontal="left" vertical="center"/>
    </xf>
    <xf numFmtId="0" fontId="0" fillId="0" borderId="3" xfId="0" applyBorder="1" applyAlignment="1">
      <alignment horizontal="center" vertical="center"/>
    </xf>
    <xf numFmtId="0" fontId="0" fillId="0" borderId="34" xfId="0" applyBorder="1" applyAlignment="1">
      <alignment horizontal="left" vertical="center"/>
    </xf>
    <xf numFmtId="0" fontId="0" fillId="0" borderId="35" xfId="0" applyBorder="1" applyAlignment="1">
      <alignment horizontal="left" vertical="center"/>
    </xf>
    <xf numFmtId="0" fontId="0" fillId="0" borderId="60" xfId="0" applyBorder="1" applyAlignment="1">
      <alignment horizontal="left" vertical="center" wrapText="1"/>
    </xf>
    <xf numFmtId="0" fontId="0" fillId="0" borderId="57" xfId="0" applyBorder="1" applyAlignment="1">
      <alignment horizontal="left" vertical="center" wrapText="1"/>
    </xf>
    <xf numFmtId="0" fontId="0" fillId="0" borderId="56" xfId="0" applyBorder="1" applyAlignment="1">
      <alignment horizontal="left" vertical="center" wrapText="1"/>
    </xf>
    <xf numFmtId="0" fontId="0" fillId="0" borderId="30" xfId="0" applyBorder="1" applyAlignment="1">
      <alignment horizontal="left" vertical="center"/>
    </xf>
    <xf numFmtId="0" fontId="0" fillId="0" borderId="31" xfId="0" applyBorder="1" applyAlignment="1">
      <alignment horizontal="left" vertical="center"/>
    </xf>
    <xf numFmtId="0" fontId="2" fillId="0" borderId="3" xfId="0" applyFont="1" applyBorder="1" applyAlignment="1">
      <alignment horizontal="center" vertical="center"/>
    </xf>
    <xf numFmtId="0" fontId="2" fillId="0" borderId="31" xfId="0" applyFont="1" applyBorder="1" applyAlignment="1">
      <alignment horizontal="center" vertical="center"/>
    </xf>
    <xf numFmtId="0" fontId="2" fillId="5" borderId="16" xfId="0" applyFont="1" applyFill="1" applyBorder="1" applyAlignment="1">
      <alignment horizontal="center" vertical="center"/>
    </xf>
    <xf numFmtId="0" fontId="2" fillId="5" borderId="18" xfId="0" applyFont="1" applyFill="1" applyBorder="1" applyAlignment="1">
      <alignment horizontal="center" vertical="center"/>
    </xf>
    <xf numFmtId="0" fontId="2" fillId="5" borderId="19" xfId="0" applyFont="1" applyFill="1" applyBorder="1" applyAlignment="1">
      <alignment horizontal="center" vertical="center"/>
    </xf>
    <xf numFmtId="0" fontId="2" fillId="0" borderId="16" xfId="0" applyFont="1" applyBorder="1" applyAlignment="1">
      <alignment horizontal="center" vertical="center"/>
    </xf>
    <xf numFmtId="0" fontId="2" fillId="0" borderId="18" xfId="0" applyFont="1" applyBorder="1" applyAlignment="1">
      <alignment horizontal="center" vertical="center"/>
    </xf>
    <xf numFmtId="0" fontId="0" fillId="8" borderId="30" xfId="0" applyFill="1" applyBorder="1" applyAlignment="1">
      <alignment horizontal="center" vertical="center"/>
    </xf>
    <xf numFmtId="0" fontId="0" fillId="8" borderId="31" xfId="0" applyFill="1" applyBorder="1" applyAlignment="1">
      <alignment horizontal="center" vertical="center"/>
    </xf>
    <xf numFmtId="0" fontId="0" fillId="0" borderId="1" xfId="0" applyBorder="1" applyAlignment="1">
      <alignment horizontal="left" vertical="center"/>
    </xf>
    <xf numFmtId="0" fontId="0" fillId="0" borderId="14" xfId="0" applyBorder="1" applyAlignment="1">
      <alignment horizontal="left" vertical="center"/>
    </xf>
    <xf numFmtId="0" fontId="29" fillId="0" borderId="2" xfId="0" applyFont="1" applyBorder="1" applyAlignment="1">
      <alignment horizontal="center" vertical="center"/>
    </xf>
    <xf numFmtId="0" fontId="29" fillId="0" borderId="3" xfId="0" applyFont="1" applyBorder="1" applyAlignment="1">
      <alignment horizontal="center" vertical="center"/>
    </xf>
    <xf numFmtId="0" fontId="29" fillId="0" borderId="4" xfId="0" applyFont="1" applyBorder="1" applyAlignment="1">
      <alignment horizontal="center" vertical="center"/>
    </xf>
    <xf numFmtId="0" fontId="29" fillId="0" borderId="2" xfId="0" applyFont="1" applyBorder="1" applyAlignment="1">
      <alignment horizontal="center" vertical="center" wrapText="1"/>
    </xf>
    <xf numFmtId="0" fontId="29" fillId="0" borderId="3" xfId="0" applyFont="1" applyBorder="1" applyAlignment="1">
      <alignment horizontal="center" vertical="center" wrapText="1"/>
    </xf>
    <xf numFmtId="0" fontId="29" fillId="0" borderId="4" xfId="0" applyFont="1" applyBorder="1" applyAlignment="1">
      <alignment horizontal="center" vertical="center" wrapText="1"/>
    </xf>
    <xf numFmtId="0" fontId="27" fillId="0" borderId="1" xfId="0" applyFont="1" applyBorder="1" applyAlignment="1">
      <alignment horizontal="center" vertical="center" wrapText="1"/>
    </xf>
    <xf numFmtId="0" fontId="28" fillId="16" borderId="1" xfId="0" applyFont="1" applyFill="1" applyBorder="1" applyAlignment="1" applyProtection="1">
      <alignment horizontal="center" vertical="center" wrapText="1"/>
      <protection locked="0"/>
    </xf>
    <xf numFmtId="0" fontId="30" fillId="0" borderId="1" xfId="0" applyFont="1" applyBorder="1" applyAlignment="1">
      <alignment horizontal="center" vertical="center"/>
    </xf>
    <xf numFmtId="0" fontId="31" fillId="0" borderId="1" xfId="0" applyFont="1" applyBorder="1" applyAlignment="1">
      <alignment horizontal="center" vertical="center"/>
    </xf>
  </cellXfs>
  <cellStyles count="252">
    <cellStyle name="Lien hypertexte" xfId="1" builtinId="8" hidden="1"/>
    <cellStyle name="Lien hypertexte" xfId="3" builtinId="8" hidden="1"/>
    <cellStyle name="Lien hypertexte" xfId="5" builtinId="8" hidden="1"/>
    <cellStyle name="Lien hypertexte" xfId="7" builtinId="8" hidden="1"/>
    <cellStyle name="Lien hypertexte" xfId="9" builtinId="8" hidden="1"/>
    <cellStyle name="Lien hypertexte" xfId="11" builtinId="8" hidden="1"/>
    <cellStyle name="Lien hypertexte" xfId="13" builtinId="8" hidden="1"/>
    <cellStyle name="Lien hypertexte" xfId="15" builtinId="8" hidden="1"/>
    <cellStyle name="Lien hypertexte" xfId="17" builtinId="8" hidden="1"/>
    <cellStyle name="Lien hypertexte" xfId="19" builtinId="8" hidden="1"/>
    <cellStyle name="Lien hypertexte" xfId="21" builtinId="8" hidden="1"/>
    <cellStyle name="Lien hypertexte" xfId="23" builtinId="8" hidden="1"/>
    <cellStyle name="Lien hypertexte" xfId="25" builtinId="8" hidden="1"/>
    <cellStyle name="Lien hypertexte" xfId="27" builtinId="8" hidden="1"/>
    <cellStyle name="Lien hypertexte" xfId="29" builtinId="8" hidden="1"/>
    <cellStyle name="Lien hypertexte" xfId="31" builtinId="8" hidden="1"/>
    <cellStyle name="Lien hypertexte" xfId="33" builtinId="8" hidden="1"/>
    <cellStyle name="Lien hypertexte" xfId="35" builtinId="8" hidden="1"/>
    <cellStyle name="Lien hypertexte" xfId="37" builtinId="8" hidden="1"/>
    <cellStyle name="Lien hypertexte" xfId="39" builtinId="8" hidden="1"/>
    <cellStyle name="Lien hypertexte" xfId="41" builtinId="8" hidden="1"/>
    <cellStyle name="Lien hypertexte" xfId="43" builtinId="8" hidden="1"/>
    <cellStyle name="Lien hypertexte" xfId="45" builtinId="8" hidden="1"/>
    <cellStyle name="Lien hypertexte" xfId="47" builtinId="8" hidden="1"/>
    <cellStyle name="Lien hypertexte" xfId="49" builtinId="8" hidden="1"/>
    <cellStyle name="Lien hypertexte" xfId="51" builtinId="8" hidden="1"/>
    <cellStyle name="Lien hypertexte" xfId="53" builtinId="8" hidden="1"/>
    <cellStyle name="Lien hypertexte" xfId="55" builtinId="8" hidden="1"/>
    <cellStyle name="Lien hypertexte" xfId="57" builtinId="8" hidden="1"/>
    <cellStyle name="Lien hypertexte" xfId="59" builtinId="8" hidden="1"/>
    <cellStyle name="Lien hypertexte" xfId="61" builtinId="8" hidden="1"/>
    <cellStyle name="Lien hypertexte" xfId="63" builtinId="8" hidden="1"/>
    <cellStyle name="Lien hypertexte" xfId="65" builtinId="8" hidden="1"/>
    <cellStyle name="Lien hypertexte" xfId="67" builtinId="8" hidden="1"/>
    <cellStyle name="Lien hypertexte" xfId="69" builtinId="8" hidden="1"/>
    <cellStyle name="Lien hypertexte" xfId="71" builtinId="8" hidden="1"/>
    <cellStyle name="Lien hypertexte" xfId="73" builtinId="8" hidden="1"/>
    <cellStyle name="Lien hypertexte" xfId="75" builtinId="8" hidden="1"/>
    <cellStyle name="Lien hypertexte" xfId="77" builtinId="8" hidden="1"/>
    <cellStyle name="Lien hypertexte" xfId="79" builtinId="8" hidden="1"/>
    <cellStyle name="Lien hypertexte" xfId="81" builtinId="8" hidden="1"/>
    <cellStyle name="Lien hypertexte" xfId="83" builtinId="8" hidden="1"/>
    <cellStyle name="Lien hypertexte" xfId="85" builtinId="8" hidden="1"/>
    <cellStyle name="Lien hypertexte" xfId="87" builtinId="8" hidden="1"/>
    <cellStyle name="Lien hypertexte" xfId="89" builtinId="8" hidden="1"/>
    <cellStyle name="Lien hypertexte" xfId="91" builtinId="8" hidden="1"/>
    <cellStyle name="Lien hypertexte" xfId="93" builtinId="8" hidden="1"/>
    <cellStyle name="Lien hypertexte" xfId="95" builtinId="8" hidden="1"/>
    <cellStyle name="Lien hypertexte" xfId="97" builtinId="8" hidden="1"/>
    <cellStyle name="Lien hypertexte" xfId="99" builtinId="8" hidden="1"/>
    <cellStyle name="Lien hypertexte" xfId="101" builtinId="8" hidden="1"/>
    <cellStyle name="Lien hypertexte" xfId="103" builtinId="8" hidden="1"/>
    <cellStyle name="Lien hypertexte" xfId="105" builtinId="8" hidden="1"/>
    <cellStyle name="Lien hypertexte" xfId="107" builtinId="8" hidden="1"/>
    <cellStyle name="Lien hypertexte" xfId="109" builtinId="8" hidden="1"/>
    <cellStyle name="Lien hypertexte" xfId="111" builtinId="8" hidden="1"/>
    <cellStyle name="Lien hypertexte" xfId="113" builtinId="8" hidden="1"/>
    <cellStyle name="Lien hypertexte" xfId="115" builtinId="8" hidden="1"/>
    <cellStyle name="Lien hypertexte" xfId="117" builtinId="8" hidden="1"/>
    <cellStyle name="Lien hypertexte" xfId="119" builtinId="8" hidden="1"/>
    <cellStyle name="Lien hypertexte" xfId="121" builtinId="8" hidden="1"/>
    <cellStyle name="Lien hypertexte" xfId="123" builtinId="8" hidden="1"/>
    <cellStyle name="Lien hypertexte" xfId="125" builtinId="8" hidden="1"/>
    <cellStyle name="Lien hypertexte" xfId="127" builtinId="8" hidden="1"/>
    <cellStyle name="Lien hypertexte" xfId="129" builtinId="8" hidden="1"/>
    <cellStyle name="Lien hypertexte" xfId="131" builtinId="8" hidden="1"/>
    <cellStyle name="Lien hypertexte" xfId="133" builtinId="8" hidden="1"/>
    <cellStyle name="Lien hypertexte" xfId="135" builtinId="8" hidden="1"/>
    <cellStyle name="Lien hypertexte" xfId="137" builtinId="8" hidden="1"/>
    <cellStyle name="Lien hypertexte" xfId="139" builtinId="8" hidden="1"/>
    <cellStyle name="Lien hypertexte" xfId="141" builtinId="8" hidden="1"/>
    <cellStyle name="Lien hypertexte" xfId="143" builtinId="8" hidden="1"/>
    <cellStyle name="Lien hypertexte" xfId="145" builtinId="8" hidden="1"/>
    <cellStyle name="Lien hypertexte" xfId="147" builtinId="8" hidden="1"/>
    <cellStyle name="Lien hypertexte" xfId="149" builtinId="8" hidden="1"/>
    <cellStyle name="Lien hypertexte" xfId="151" builtinId="8" hidden="1"/>
    <cellStyle name="Lien hypertexte" xfId="153" builtinId="8" hidden="1"/>
    <cellStyle name="Lien hypertexte" xfId="155" builtinId="8" hidden="1"/>
    <cellStyle name="Lien hypertexte" xfId="157" builtinId="8" hidden="1"/>
    <cellStyle name="Lien hypertexte" xfId="159" builtinId="8" hidden="1"/>
    <cellStyle name="Lien hypertexte" xfId="161" builtinId="8" hidden="1"/>
    <cellStyle name="Lien hypertexte" xfId="163" builtinId="8" hidden="1"/>
    <cellStyle name="Lien hypertexte" xfId="165" builtinId="8" hidden="1"/>
    <cellStyle name="Lien hypertexte" xfId="167" builtinId="8" hidden="1"/>
    <cellStyle name="Lien hypertexte" xfId="169" builtinId="8" hidden="1"/>
    <cellStyle name="Lien hypertexte" xfId="171" builtinId="8" hidden="1"/>
    <cellStyle name="Lien hypertexte" xfId="173" builtinId="8" hidden="1"/>
    <cellStyle name="Lien hypertexte" xfId="175" builtinId="8" hidden="1"/>
    <cellStyle name="Lien hypertexte" xfId="177" builtinId="8" hidden="1"/>
    <cellStyle name="Lien hypertexte" xfId="179" builtinId="8" hidden="1"/>
    <cellStyle name="Lien hypertexte" xfId="181" builtinId="8" hidden="1"/>
    <cellStyle name="Lien hypertexte" xfId="183" builtinId="8" hidden="1"/>
    <cellStyle name="Lien hypertexte" xfId="185" builtinId="8" hidden="1"/>
    <cellStyle name="Lien hypertexte" xfId="187" builtinId="8" hidden="1"/>
    <cellStyle name="Lien hypertexte" xfId="189" builtinId="8" hidden="1"/>
    <cellStyle name="Lien hypertexte" xfId="191" builtinId="8" hidden="1"/>
    <cellStyle name="Lien hypertexte" xfId="193" builtinId="8" hidden="1"/>
    <cellStyle name="Lien hypertexte" xfId="195" builtinId="8" hidden="1"/>
    <cellStyle name="Lien hypertexte" xfId="197" builtinId="8" hidden="1"/>
    <cellStyle name="Lien hypertexte" xfId="199" builtinId="8" hidden="1"/>
    <cellStyle name="Lien hypertexte" xfId="201" builtinId="8" hidden="1"/>
    <cellStyle name="Lien hypertexte" xfId="203" builtinId="8" hidden="1"/>
    <cellStyle name="Lien hypertexte" xfId="205" builtinId="8" hidden="1"/>
    <cellStyle name="Lien hypertexte" xfId="207" builtinId="8" hidden="1"/>
    <cellStyle name="Lien hypertexte" xfId="209" builtinId="8" hidden="1"/>
    <cellStyle name="Lien hypertexte" xfId="211" builtinId="8" hidden="1"/>
    <cellStyle name="Lien hypertexte" xfId="213" builtinId="8" hidden="1"/>
    <cellStyle name="Lien hypertexte" xfId="215" builtinId="8" hidden="1"/>
    <cellStyle name="Lien hypertexte" xfId="217" builtinId="8" hidden="1"/>
    <cellStyle name="Lien hypertexte" xfId="219" builtinId="8" hidden="1"/>
    <cellStyle name="Lien hypertexte" xfId="221" builtinId="8" hidden="1"/>
    <cellStyle name="Lien hypertexte" xfId="223" builtinId="8" hidden="1"/>
    <cellStyle name="Lien hypertexte" xfId="225" builtinId="8" hidden="1"/>
    <cellStyle name="Lien hypertexte" xfId="227" builtinId="8" hidden="1"/>
    <cellStyle name="Lien hypertexte" xfId="229" builtinId="8" hidden="1"/>
    <cellStyle name="Lien hypertexte" xfId="231" builtinId="8" hidden="1"/>
    <cellStyle name="Lien hypertexte" xfId="233" builtinId="8" hidden="1"/>
    <cellStyle name="Lien hypertexte" xfId="235" builtinId="8" hidden="1"/>
    <cellStyle name="Lien hypertexte" xfId="237" builtinId="8" hidden="1"/>
    <cellStyle name="Lien hypertexte" xfId="240" builtinId="8" hidden="1"/>
    <cellStyle name="Lien hypertexte" xfId="242" builtinId="8" hidden="1"/>
    <cellStyle name="Lien hypertexte" xfId="244" builtinId="8" hidden="1"/>
    <cellStyle name="Lien hypertexte" xfId="246" builtinId="8" hidden="1"/>
    <cellStyle name="Lien hypertexte" xfId="248" builtinId="8" hidden="1"/>
    <cellStyle name="Lien hypertexte" xfId="250" builtinId="8" hidden="1"/>
    <cellStyle name="Lien hypertexte visité" xfId="2" builtinId="9" hidden="1"/>
    <cellStyle name="Lien hypertexte visité" xfId="4" builtinId="9" hidden="1"/>
    <cellStyle name="Lien hypertexte visité" xfId="6" builtinId="9" hidden="1"/>
    <cellStyle name="Lien hypertexte visité" xfId="8" builtinId="9" hidden="1"/>
    <cellStyle name="Lien hypertexte visité" xfId="10" builtinId="9" hidden="1"/>
    <cellStyle name="Lien hypertexte visité" xfId="12" builtinId="9" hidden="1"/>
    <cellStyle name="Lien hypertexte visité" xfId="14" builtinId="9" hidden="1"/>
    <cellStyle name="Lien hypertexte visité" xfId="16" builtinId="9" hidden="1"/>
    <cellStyle name="Lien hypertexte visité" xfId="18" builtinId="9" hidden="1"/>
    <cellStyle name="Lien hypertexte visité" xfId="20" builtinId="9" hidden="1"/>
    <cellStyle name="Lien hypertexte visité" xfId="22" builtinId="9" hidden="1"/>
    <cellStyle name="Lien hypertexte visité" xfId="24" builtinId="9" hidden="1"/>
    <cellStyle name="Lien hypertexte visité" xfId="26" builtinId="9" hidden="1"/>
    <cellStyle name="Lien hypertexte visité" xfId="28" builtinId="9" hidden="1"/>
    <cellStyle name="Lien hypertexte visité" xfId="30" builtinId="9" hidden="1"/>
    <cellStyle name="Lien hypertexte visité" xfId="32" builtinId="9" hidden="1"/>
    <cellStyle name="Lien hypertexte visité" xfId="34" builtinId="9" hidden="1"/>
    <cellStyle name="Lien hypertexte visité" xfId="36" builtinId="9" hidden="1"/>
    <cellStyle name="Lien hypertexte visité" xfId="38" builtinId="9" hidden="1"/>
    <cellStyle name="Lien hypertexte visité" xfId="40" builtinId="9" hidden="1"/>
    <cellStyle name="Lien hypertexte visité" xfId="42" builtinId="9" hidden="1"/>
    <cellStyle name="Lien hypertexte visité" xfId="44" builtinId="9" hidden="1"/>
    <cellStyle name="Lien hypertexte visité" xfId="46" builtinId="9" hidden="1"/>
    <cellStyle name="Lien hypertexte visité" xfId="48" builtinId="9" hidden="1"/>
    <cellStyle name="Lien hypertexte visité" xfId="50" builtinId="9" hidden="1"/>
    <cellStyle name="Lien hypertexte visité" xfId="52" builtinId="9" hidden="1"/>
    <cellStyle name="Lien hypertexte visité" xfId="54" builtinId="9" hidden="1"/>
    <cellStyle name="Lien hypertexte visité" xfId="56" builtinId="9" hidden="1"/>
    <cellStyle name="Lien hypertexte visité" xfId="58" builtinId="9" hidden="1"/>
    <cellStyle name="Lien hypertexte visité" xfId="60" builtinId="9" hidden="1"/>
    <cellStyle name="Lien hypertexte visité" xfId="62" builtinId="9" hidden="1"/>
    <cellStyle name="Lien hypertexte visité" xfId="64" builtinId="9" hidden="1"/>
    <cellStyle name="Lien hypertexte visité" xfId="66" builtinId="9" hidden="1"/>
    <cellStyle name="Lien hypertexte visité" xfId="68" builtinId="9" hidden="1"/>
    <cellStyle name="Lien hypertexte visité" xfId="70" builtinId="9" hidden="1"/>
    <cellStyle name="Lien hypertexte visité" xfId="72" builtinId="9" hidden="1"/>
    <cellStyle name="Lien hypertexte visité" xfId="74" builtinId="9" hidden="1"/>
    <cellStyle name="Lien hypertexte visité" xfId="76" builtinId="9" hidden="1"/>
    <cellStyle name="Lien hypertexte visité" xfId="78" builtinId="9" hidden="1"/>
    <cellStyle name="Lien hypertexte visité" xfId="80" builtinId="9" hidden="1"/>
    <cellStyle name="Lien hypertexte visité" xfId="82" builtinId="9" hidden="1"/>
    <cellStyle name="Lien hypertexte visité" xfId="84" builtinId="9" hidden="1"/>
    <cellStyle name="Lien hypertexte visité" xfId="86" builtinId="9" hidden="1"/>
    <cellStyle name="Lien hypertexte visité" xfId="88" builtinId="9" hidden="1"/>
    <cellStyle name="Lien hypertexte visité" xfId="90" builtinId="9" hidden="1"/>
    <cellStyle name="Lien hypertexte visité" xfId="92" builtinId="9" hidden="1"/>
    <cellStyle name="Lien hypertexte visité" xfId="94" builtinId="9" hidden="1"/>
    <cellStyle name="Lien hypertexte visité" xfId="96" builtinId="9" hidden="1"/>
    <cellStyle name="Lien hypertexte visité" xfId="98" builtinId="9" hidden="1"/>
    <cellStyle name="Lien hypertexte visité" xfId="100" builtinId="9" hidden="1"/>
    <cellStyle name="Lien hypertexte visité" xfId="102" builtinId="9" hidden="1"/>
    <cellStyle name="Lien hypertexte visité" xfId="104" builtinId="9" hidden="1"/>
    <cellStyle name="Lien hypertexte visité" xfId="106" builtinId="9" hidden="1"/>
    <cellStyle name="Lien hypertexte visité" xfId="108" builtinId="9" hidden="1"/>
    <cellStyle name="Lien hypertexte visité" xfId="110" builtinId="9" hidden="1"/>
    <cellStyle name="Lien hypertexte visité" xfId="112" builtinId="9" hidden="1"/>
    <cellStyle name="Lien hypertexte visité" xfId="114" builtinId="9" hidden="1"/>
    <cellStyle name="Lien hypertexte visité" xfId="116" builtinId="9" hidden="1"/>
    <cellStyle name="Lien hypertexte visité" xfId="118" builtinId="9" hidden="1"/>
    <cellStyle name="Lien hypertexte visité" xfId="120" builtinId="9" hidden="1"/>
    <cellStyle name="Lien hypertexte visité" xfId="122" builtinId="9" hidden="1"/>
    <cellStyle name="Lien hypertexte visité" xfId="124" builtinId="9" hidden="1"/>
    <cellStyle name="Lien hypertexte visité" xfId="126" builtinId="9" hidden="1"/>
    <cellStyle name="Lien hypertexte visité" xfId="128" builtinId="9" hidden="1"/>
    <cellStyle name="Lien hypertexte visité" xfId="130" builtinId="9" hidden="1"/>
    <cellStyle name="Lien hypertexte visité" xfId="132" builtinId="9" hidden="1"/>
    <cellStyle name="Lien hypertexte visité" xfId="134" builtinId="9" hidden="1"/>
    <cellStyle name="Lien hypertexte visité" xfId="136" builtinId="9" hidden="1"/>
    <cellStyle name="Lien hypertexte visité" xfId="138" builtinId="9" hidden="1"/>
    <cellStyle name="Lien hypertexte visité" xfId="140" builtinId="9" hidden="1"/>
    <cellStyle name="Lien hypertexte visité" xfId="142" builtinId="9" hidden="1"/>
    <cellStyle name="Lien hypertexte visité" xfId="144" builtinId="9" hidden="1"/>
    <cellStyle name="Lien hypertexte visité" xfId="146" builtinId="9" hidden="1"/>
    <cellStyle name="Lien hypertexte visité" xfId="148" builtinId="9" hidden="1"/>
    <cellStyle name="Lien hypertexte visité" xfId="150" builtinId="9" hidden="1"/>
    <cellStyle name="Lien hypertexte visité" xfId="152" builtinId="9" hidden="1"/>
    <cellStyle name="Lien hypertexte visité" xfId="154" builtinId="9" hidden="1"/>
    <cellStyle name="Lien hypertexte visité" xfId="156" builtinId="9" hidden="1"/>
    <cellStyle name="Lien hypertexte visité" xfId="158" builtinId="9" hidden="1"/>
    <cellStyle name="Lien hypertexte visité" xfId="160" builtinId="9" hidden="1"/>
    <cellStyle name="Lien hypertexte visité" xfId="162" builtinId="9" hidden="1"/>
    <cellStyle name="Lien hypertexte visité" xfId="164" builtinId="9" hidden="1"/>
    <cellStyle name="Lien hypertexte visité" xfId="166" builtinId="9" hidden="1"/>
    <cellStyle name="Lien hypertexte visité" xfId="168" builtinId="9" hidden="1"/>
    <cellStyle name="Lien hypertexte visité" xfId="170" builtinId="9" hidden="1"/>
    <cellStyle name="Lien hypertexte visité" xfId="172" builtinId="9" hidden="1"/>
    <cellStyle name="Lien hypertexte visité" xfId="174" builtinId="9" hidden="1"/>
    <cellStyle name="Lien hypertexte visité" xfId="176" builtinId="9" hidden="1"/>
    <cellStyle name="Lien hypertexte visité" xfId="178" builtinId="9" hidden="1"/>
    <cellStyle name="Lien hypertexte visité" xfId="180" builtinId="9" hidden="1"/>
    <cellStyle name="Lien hypertexte visité" xfId="182" builtinId="9" hidden="1"/>
    <cellStyle name="Lien hypertexte visité" xfId="184" builtinId="9" hidden="1"/>
    <cellStyle name="Lien hypertexte visité" xfId="186" builtinId="9" hidden="1"/>
    <cellStyle name="Lien hypertexte visité" xfId="188" builtinId="9" hidden="1"/>
    <cellStyle name="Lien hypertexte visité" xfId="190" builtinId="9" hidden="1"/>
    <cellStyle name="Lien hypertexte visité" xfId="192" builtinId="9" hidden="1"/>
    <cellStyle name="Lien hypertexte visité" xfId="194" builtinId="9" hidden="1"/>
    <cellStyle name="Lien hypertexte visité" xfId="196" builtinId="9" hidden="1"/>
    <cellStyle name="Lien hypertexte visité" xfId="198" builtinId="9" hidden="1"/>
    <cellStyle name="Lien hypertexte visité" xfId="200" builtinId="9" hidden="1"/>
    <cellStyle name="Lien hypertexte visité" xfId="202" builtinId="9" hidden="1"/>
    <cellStyle name="Lien hypertexte visité" xfId="204" builtinId="9" hidden="1"/>
    <cellStyle name="Lien hypertexte visité" xfId="206" builtinId="9" hidden="1"/>
    <cellStyle name="Lien hypertexte visité" xfId="208" builtinId="9" hidden="1"/>
    <cellStyle name="Lien hypertexte visité" xfId="210" builtinId="9" hidden="1"/>
    <cellStyle name="Lien hypertexte visité" xfId="212" builtinId="9" hidden="1"/>
    <cellStyle name="Lien hypertexte visité" xfId="214" builtinId="9" hidden="1"/>
    <cellStyle name="Lien hypertexte visité" xfId="216" builtinId="9" hidden="1"/>
    <cellStyle name="Lien hypertexte visité" xfId="218" builtinId="9" hidden="1"/>
    <cellStyle name="Lien hypertexte visité" xfId="220" builtinId="9" hidden="1"/>
    <cellStyle name="Lien hypertexte visité" xfId="222" builtinId="9" hidden="1"/>
    <cellStyle name="Lien hypertexte visité" xfId="224" builtinId="9" hidden="1"/>
    <cellStyle name="Lien hypertexte visité" xfId="226" builtinId="9" hidden="1"/>
    <cellStyle name="Lien hypertexte visité" xfId="228" builtinId="9" hidden="1"/>
    <cellStyle name="Lien hypertexte visité" xfId="230" builtinId="9" hidden="1"/>
    <cellStyle name="Lien hypertexte visité" xfId="232" builtinId="9" hidden="1"/>
    <cellStyle name="Lien hypertexte visité" xfId="234" builtinId="9" hidden="1"/>
    <cellStyle name="Lien hypertexte visité" xfId="236" builtinId="9" hidden="1"/>
    <cellStyle name="Lien hypertexte visité" xfId="238" builtinId="9" hidden="1"/>
    <cellStyle name="Lien hypertexte visité" xfId="241" builtinId="9" hidden="1"/>
    <cellStyle name="Lien hypertexte visité" xfId="243" builtinId="9" hidden="1"/>
    <cellStyle name="Lien hypertexte visité" xfId="245" builtinId="9" hidden="1"/>
    <cellStyle name="Lien hypertexte visité" xfId="247" builtinId="9" hidden="1"/>
    <cellStyle name="Lien hypertexte visité" xfId="249" builtinId="9" hidden="1"/>
    <cellStyle name="Lien hypertexte visité" xfId="251" builtinId="9" hidden="1"/>
    <cellStyle name="Normal" xfId="0" builtinId="0"/>
    <cellStyle name="Normal 3" xfId="239" xr:uid="{00000000-0005-0000-0000-0000FB00000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hème Office">
  <a:themeElements>
    <a:clrScheme name="Bureau">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Bureau">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Bureau">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G28"/>
  <sheetViews>
    <sheetView tabSelected="1" zoomScaleNormal="100" zoomScalePageLayoutView="140" workbookViewId="0">
      <selection activeCell="G3" sqref="G3"/>
    </sheetView>
  </sheetViews>
  <sheetFormatPr baseColWidth="10" defaultRowHeight="15.75"/>
  <cols>
    <col min="1" max="1" width="8.5" customWidth="1"/>
    <col min="3" max="3" width="73.875" customWidth="1"/>
    <col min="4" max="5" width="11.625" customWidth="1"/>
    <col min="7" max="7" width="55.5" customWidth="1"/>
  </cols>
  <sheetData>
    <row r="1" spans="1:7" ht="36" customHeight="1" thickBot="1">
      <c r="A1" s="364" t="s">
        <v>177</v>
      </c>
      <c r="B1" s="365"/>
      <c r="C1" s="365"/>
      <c r="D1" s="365"/>
      <c r="E1" s="365"/>
      <c r="F1" s="365"/>
      <c r="G1" s="366"/>
    </row>
    <row r="2" spans="1:7" ht="19.5" thickBot="1">
      <c r="A2" s="95"/>
      <c r="B2" s="374" t="s">
        <v>1</v>
      </c>
      <c r="C2" s="375"/>
      <c r="D2" s="96" t="s">
        <v>2</v>
      </c>
      <c r="E2" s="96" t="s">
        <v>3</v>
      </c>
      <c r="F2" s="96" t="s">
        <v>5</v>
      </c>
      <c r="G2" s="96" t="s">
        <v>60</v>
      </c>
    </row>
    <row r="3" spans="1:7" ht="30.95" customHeight="1" thickBot="1">
      <c r="A3" s="367" t="s">
        <v>165</v>
      </c>
      <c r="B3" s="362" t="s">
        <v>178</v>
      </c>
      <c r="C3" s="363"/>
      <c r="D3" s="99">
        <v>0</v>
      </c>
      <c r="E3" s="99">
        <v>72</v>
      </c>
      <c r="F3" s="99">
        <v>6</v>
      </c>
      <c r="G3" s="107"/>
    </row>
    <row r="4" spans="1:7" ht="16.5" thickBot="1">
      <c r="A4" s="360"/>
      <c r="B4" s="98" t="s">
        <v>179</v>
      </c>
      <c r="C4" s="97" t="s">
        <v>288</v>
      </c>
      <c r="D4" s="98">
        <v>0</v>
      </c>
      <c r="E4" s="98">
        <v>24</v>
      </c>
      <c r="F4" s="105">
        <v>2</v>
      </c>
      <c r="G4" s="108" t="s">
        <v>285</v>
      </c>
    </row>
    <row r="5" spans="1:7" ht="16.5" thickBot="1">
      <c r="A5" s="360"/>
      <c r="B5" s="101" t="s">
        <v>180</v>
      </c>
      <c r="C5" s="102" t="s">
        <v>289</v>
      </c>
      <c r="D5" s="101">
        <v>0</v>
      </c>
      <c r="E5" s="98">
        <v>24</v>
      </c>
      <c r="F5" s="106">
        <v>2</v>
      </c>
      <c r="G5" s="108" t="s">
        <v>285</v>
      </c>
    </row>
    <row r="6" spans="1:7" ht="16.5" thickBot="1">
      <c r="A6" s="360"/>
      <c r="B6" s="98" t="s">
        <v>181</v>
      </c>
      <c r="C6" s="97" t="s">
        <v>182</v>
      </c>
      <c r="D6" s="98">
        <v>0</v>
      </c>
      <c r="E6" s="98">
        <v>24</v>
      </c>
      <c r="F6" s="106">
        <v>2</v>
      </c>
      <c r="G6" s="108" t="s">
        <v>285</v>
      </c>
    </row>
    <row r="7" spans="1:7" ht="29.1" customHeight="1" thickBot="1">
      <c r="A7" s="360"/>
      <c r="B7" s="362" t="s">
        <v>183</v>
      </c>
      <c r="C7" s="363"/>
      <c r="D7" s="99">
        <v>62</v>
      </c>
      <c r="E7" s="99">
        <v>50</v>
      </c>
      <c r="F7" s="99">
        <v>16</v>
      </c>
      <c r="G7" s="100"/>
    </row>
    <row r="8" spans="1:7" ht="16.5" thickBot="1">
      <c r="A8" s="360"/>
      <c r="B8" s="101" t="s">
        <v>184</v>
      </c>
      <c r="C8" s="102" t="s">
        <v>185</v>
      </c>
      <c r="D8" s="98">
        <v>12</v>
      </c>
      <c r="E8" s="101">
        <v>20</v>
      </c>
      <c r="F8" s="101">
        <v>4</v>
      </c>
      <c r="G8" s="102" t="s">
        <v>286</v>
      </c>
    </row>
    <row r="9" spans="1:7" ht="16.5" thickBot="1">
      <c r="A9" s="360"/>
      <c r="B9" s="101" t="s">
        <v>186</v>
      </c>
      <c r="C9" s="102" t="s">
        <v>187</v>
      </c>
      <c r="D9" s="101">
        <v>20</v>
      </c>
      <c r="E9" s="101">
        <v>10</v>
      </c>
      <c r="F9" s="101">
        <v>4</v>
      </c>
      <c r="G9" s="102" t="s">
        <v>290</v>
      </c>
    </row>
    <row r="10" spans="1:7" ht="16.5" thickBot="1">
      <c r="A10" s="360"/>
      <c r="B10" s="101" t="s">
        <v>188</v>
      </c>
      <c r="C10" s="102" t="s">
        <v>291</v>
      </c>
      <c r="D10" s="101">
        <v>20</v>
      </c>
      <c r="E10" s="101">
        <v>10</v>
      </c>
      <c r="F10" s="101">
        <v>4</v>
      </c>
      <c r="G10" s="103" t="s">
        <v>292</v>
      </c>
    </row>
    <row r="11" spans="1:7" ht="16.5" thickBot="1">
      <c r="A11" s="360"/>
      <c r="B11" s="101" t="s">
        <v>189</v>
      </c>
      <c r="C11" s="103" t="s">
        <v>190</v>
      </c>
      <c r="D11" s="101">
        <v>10</v>
      </c>
      <c r="E11" s="101">
        <v>10</v>
      </c>
      <c r="F11" s="101">
        <v>4</v>
      </c>
      <c r="G11" s="102" t="s">
        <v>293</v>
      </c>
    </row>
    <row r="12" spans="1:7" ht="24.95" customHeight="1" thickBot="1">
      <c r="A12" s="360"/>
      <c r="B12" s="362" t="s">
        <v>191</v>
      </c>
      <c r="C12" s="363"/>
      <c r="D12" s="99">
        <v>0</v>
      </c>
      <c r="E12" s="99">
        <v>44</v>
      </c>
      <c r="F12" s="99">
        <v>8</v>
      </c>
      <c r="G12" s="100"/>
    </row>
    <row r="13" spans="1:7" ht="16.5" thickBot="1">
      <c r="A13" s="360"/>
      <c r="B13" s="101" t="s">
        <v>192</v>
      </c>
      <c r="C13" s="102" t="s">
        <v>193</v>
      </c>
      <c r="D13" s="101">
        <v>0</v>
      </c>
      <c r="E13" s="101">
        <v>24</v>
      </c>
      <c r="F13" s="101">
        <v>4</v>
      </c>
      <c r="G13" s="102" t="s">
        <v>294</v>
      </c>
    </row>
    <row r="14" spans="1:7" ht="21" customHeight="1">
      <c r="A14" s="360"/>
      <c r="B14" s="368" t="s">
        <v>194</v>
      </c>
      <c r="C14" s="370" t="s">
        <v>195</v>
      </c>
      <c r="D14" s="368">
        <v>0</v>
      </c>
      <c r="E14" s="368">
        <v>24</v>
      </c>
      <c r="F14" s="368">
        <v>4</v>
      </c>
      <c r="G14" s="370" t="s">
        <v>287</v>
      </c>
    </row>
    <row r="15" spans="1:7" ht="11.1" customHeight="1" thickBot="1">
      <c r="A15" s="361"/>
      <c r="B15" s="369"/>
      <c r="C15" s="371"/>
      <c r="D15" s="372"/>
      <c r="E15" s="372"/>
      <c r="F15" s="372"/>
      <c r="G15" s="373"/>
    </row>
    <row r="16" spans="1:7" ht="29.1" customHeight="1" thickBot="1">
      <c r="A16" s="359" t="s">
        <v>171</v>
      </c>
      <c r="B16" s="362" t="s">
        <v>196</v>
      </c>
      <c r="C16" s="363"/>
      <c r="D16" s="99">
        <v>0</v>
      </c>
      <c r="E16" s="99">
        <v>72</v>
      </c>
      <c r="F16" s="99">
        <v>6</v>
      </c>
      <c r="G16" s="100"/>
    </row>
    <row r="17" spans="1:7" ht="16.5" thickBot="1">
      <c r="A17" s="360"/>
      <c r="B17" s="98" t="s">
        <v>197</v>
      </c>
      <c r="C17" s="97" t="s">
        <v>198</v>
      </c>
      <c r="D17" s="98">
        <v>0</v>
      </c>
      <c r="E17" s="98">
        <v>24</v>
      </c>
      <c r="F17" s="98">
        <v>2</v>
      </c>
      <c r="G17" s="108" t="s">
        <v>285</v>
      </c>
    </row>
    <row r="18" spans="1:7" ht="16.5" thickBot="1">
      <c r="A18" s="360"/>
      <c r="B18" s="98" t="s">
        <v>199</v>
      </c>
      <c r="C18" s="97" t="s">
        <v>200</v>
      </c>
      <c r="D18" s="98">
        <v>0</v>
      </c>
      <c r="E18" s="98">
        <v>24</v>
      </c>
      <c r="F18" s="98">
        <v>2</v>
      </c>
      <c r="G18" s="108" t="s">
        <v>285</v>
      </c>
    </row>
    <row r="19" spans="1:7" ht="16.5" thickBot="1">
      <c r="A19" s="360"/>
      <c r="B19" s="98" t="s">
        <v>201</v>
      </c>
      <c r="C19" s="97" t="s">
        <v>202</v>
      </c>
      <c r="D19" s="98">
        <v>0</v>
      </c>
      <c r="E19" s="98">
        <v>24</v>
      </c>
      <c r="F19" s="101">
        <v>2</v>
      </c>
      <c r="G19" s="108" t="s">
        <v>285</v>
      </c>
    </row>
    <row r="20" spans="1:7" ht="26.1" customHeight="1" thickBot="1">
      <c r="A20" s="360"/>
      <c r="B20" s="362" t="s">
        <v>203</v>
      </c>
      <c r="C20" s="363"/>
      <c r="D20" s="99">
        <v>52</v>
      </c>
      <c r="E20" s="274">
        <v>40</v>
      </c>
      <c r="F20" s="99">
        <v>14</v>
      </c>
      <c r="G20" s="100"/>
    </row>
    <row r="21" spans="1:7" ht="16.5" thickBot="1">
      <c r="A21" s="360"/>
      <c r="B21" s="98" t="s">
        <v>204</v>
      </c>
      <c r="C21" s="97" t="s">
        <v>205</v>
      </c>
      <c r="D21" s="98">
        <v>12</v>
      </c>
      <c r="E21" s="98">
        <v>10</v>
      </c>
      <c r="F21" s="98">
        <v>5</v>
      </c>
      <c r="G21" s="97" t="s">
        <v>286</v>
      </c>
    </row>
    <row r="22" spans="1:7" ht="16.5" thickBot="1">
      <c r="A22" s="360"/>
      <c r="B22" s="98" t="s">
        <v>206</v>
      </c>
      <c r="C22" s="97" t="s">
        <v>207</v>
      </c>
      <c r="D22" s="98">
        <v>10</v>
      </c>
      <c r="E22" s="98">
        <v>10</v>
      </c>
      <c r="F22" s="98">
        <v>2</v>
      </c>
      <c r="G22" s="104" t="s">
        <v>295</v>
      </c>
    </row>
    <row r="23" spans="1:7" ht="16.5" thickBot="1">
      <c r="A23" s="360"/>
      <c r="B23" s="98" t="s">
        <v>208</v>
      </c>
      <c r="C23" s="97" t="s">
        <v>209</v>
      </c>
      <c r="D23" s="98">
        <v>20</v>
      </c>
      <c r="E23" s="98">
        <v>10</v>
      </c>
      <c r="F23" s="98">
        <v>5</v>
      </c>
      <c r="G23" s="97" t="s">
        <v>286</v>
      </c>
    </row>
    <row r="24" spans="1:7" ht="26.1" customHeight="1" thickBot="1">
      <c r="A24" s="360"/>
      <c r="B24" s="169" t="s">
        <v>210</v>
      </c>
      <c r="C24" s="170" t="s">
        <v>211</v>
      </c>
      <c r="D24" s="174">
        <v>10</v>
      </c>
      <c r="E24" s="174">
        <v>10</v>
      </c>
      <c r="F24" s="174">
        <v>2</v>
      </c>
      <c r="G24" s="170" t="s">
        <v>417</v>
      </c>
    </row>
    <row r="25" spans="1:7" ht="23.1" customHeight="1" thickBot="1">
      <c r="A25" s="360"/>
      <c r="B25" s="362" t="s">
        <v>298</v>
      </c>
      <c r="C25" s="363"/>
      <c r="D25" s="99">
        <v>0</v>
      </c>
      <c r="E25" s="99">
        <v>84</v>
      </c>
      <c r="F25" s="99">
        <v>10</v>
      </c>
      <c r="G25" s="100"/>
    </row>
    <row r="26" spans="1:7" ht="16.5" thickBot="1">
      <c r="A26" s="360"/>
      <c r="B26" s="98" t="s">
        <v>212</v>
      </c>
      <c r="C26" s="97" t="s">
        <v>213</v>
      </c>
      <c r="D26" s="98">
        <v>0</v>
      </c>
      <c r="E26" s="98">
        <v>24</v>
      </c>
      <c r="F26" s="98">
        <v>2</v>
      </c>
      <c r="G26" s="104" t="s">
        <v>296</v>
      </c>
    </row>
    <row r="27" spans="1:7" ht="16.5" thickBot="1">
      <c r="A27" s="360"/>
      <c r="B27" s="98" t="s">
        <v>214</v>
      </c>
      <c r="C27" s="97" t="s">
        <v>215</v>
      </c>
      <c r="D27" s="98">
        <v>0</v>
      </c>
      <c r="E27" s="98">
        <v>40</v>
      </c>
      <c r="F27" s="98">
        <v>4</v>
      </c>
      <c r="G27" s="104" t="s">
        <v>297</v>
      </c>
    </row>
    <row r="28" spans="1:7" ht="16.5" thickBot="1">
      <c r="A28" s="361"/>
      <c r="B28" s="98" t="s">
        <v>216</v>
      </c>
      <c r="C28" s="97" t="s">
        <v>195</v>
      </c>
      <c r="D28" s="98">
        <v>0</v>
      </c>
      <c r="E28" s="98">
        <v>20</v>
      </c>
      <c r="F28" s="98">
        <v>4</v>
      </c>
      <c r="G28" s="97" t="s">
        <v>287</v>
      </c>
    </row>
  </sheetData>
  <mergeCells count="16">
    <mergeCell ref="A16:A28"/>
    <mergeCell ref="B16:C16"/>
    <mergeCell ref="B20:C20"/>
    <mergeCell ref="B25:C25"/>
    <mergeCell ref="A1:G1"/>
    <mergeCell ref="A3:A15"/>
    <mergeCell ref="B7:C7"/>
    <mergeCell ref="B12:C12"/>
    <mergeCell ref="B14:B15"/>
    <mergeCell ref="C14:C15"/>
    <mergeCell ref="D14:D15"/>
    <mergeCell ref="E14:E15"/>
    <mergeCell ref="F14:F15"/>
    <mergeCell ref="G14:G15"/>
    <mergeCell ref="B2:C2"/>
    <mergeCell ref="B3:C3"/>
  </mergeCells>
  <phoneticPr fontId="14" type="noConversion"/>
  <pageMargins left="0.19685039370078741" right="0.19685039370078741" top="0.39370078740157483" bottom="0.39370078740157483" header="0.51181102362204722" footer="0.51181102362204722"/>
  <pageSetup paperSize="9" scale="72" orientation="landscape" horizontalDpi="4294967292" verticalDpi="4294967292"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L32"/>
  <sheetViews>
    <sheetView zoomScale="90" zoomScaleNormal="90" zoomScalePageLayoutView="80" workbookViewId="0"/>
  </sheetViews>
  <sheetFormatPr baseColWidth="10" defaultRowHeight="15.75"/>
  <cols>
    <col min="2" max="3" width="16.625" customWidth="1"/>
    <col min="4" max="4" width="35.875" customWidth="1"/>
    <col min="5" max="5" width="67" customWidth="1"/>
    <col min="6" max="10" width="9.125" customWidth="1"/>
    <col min="11" max="12" width="28.625" customWidth="1"/>
  </cols>
  <sheetData>
    <row r="1" spans="1:12" s="50" customFormat="1" ht="32.1" customHeight="1" thickBot="1">
      <c r="B1" s="59" t="s">
        <v>0</v>
      </c>
      <c r="C1" s="77"/>
      <c r="D1" s="79" t="s">
        <v>256</v>
      </c>
      <c r="E1" s="79" t="s">
        <v>255</v>
      </c>
      <c r="F1" s="80" t="s">
        <v>2</v>
      </c>
      <c r="G1" s="78" t="s">
        <v>3</v>
      </c>
      <c r="H1" s="78" t="s">
        <v>7</v>
      </c>
      <c r="I1" s="78" t="s">
        <v>129</v>
      </c>
      <c r="J1" s="78" t="s">
        <v>11</v>
      </c>
      <c r="K1" s="254" t="s">
        <v>487</v>
      </c>
      <c r="L1" s="254" t="s">
        <v>488</v>
      </c>
    </row>
    <row r="2" spans="1:12" s="50" customFormat="1" ht="27" customHeight="1" thickBot="1">
      <c r="A2" s="507" t="s">
        <v>165</v>
      </c>
      <c r="B2" s="406" t="s">
        <v>166</v>
      </c>
      <c r="C2" s="73" t="s">
        <v>166</v>
      </c>
      <c r="D2" s="81" t="s">
        <v>247</v>
      </c>
      <c r="E2" s="75"/>
      <c r="F2" s="33">
        <v>90</v>
      </c>
      <c r="G2" s="33"/>
      <c r="H2" s="35"/>
      <c r="I2" s="35">
        <v>135</v>
      </c>
      <c r="J2" s="35">
        <v>9</v>
      </c>
      <c r="K2" s="75"/>
      <c r="L2" s="76"/>
    </row>
    <row r="3" spans="1:12" ht="31.5">
      <c r="A3" s="508"/>
      <c r="B3" s="407"/>
      <c r="C3" s="52" t="s">
        <v>236</v>
      </c>
      <c r="D3" s="44" t="s">
        <v>249</v>
      </c>
      <c r="E3" s="68" t="s">
        <v>258</v>
      </c>
      <c r="F3" s="45">
        <v>32</v>
      </c>
      <c r="G3" s="45"/>
      <c r="H3" s="56"/>
      <c r="I3" s="56">
        <f>F3*1.5+G3</f>
        <v>48</v>
      </c>
      <c r="J3" s="56">
        <v>3</v>
      </c>
      <c r="K3" s="128" t="s">
        <v>225</v>
      </c>
      <c r="L3" s="156" t="s">
        <v>226</v>
      </c>
    </row>
    <row r="4" spans="1:12" ht="31.5">
      <c r="A4" s="508"/>
      <c r="B4" s="407"/>
      <c r="C4" s="51" t="s">
        <v>237</v>
      </c>
      <c r="D4" s="39" t="s">
        <v>250</v>
      </c>
      <c r="E4" s="61" t="s">
        <v>259</v>
      </c>
      <c r="F4" s="40">
        <v>10</v>
      </c>
      <c r="G4" s="40"/>
      <c r="H4" s="57"/>
      <c r="I4" s="57">
        <f t="shared" ref="I4:I10" si="0">F4*1.5+G4</f>
        <v>15</v>
      </c>
      <c r="J4" s="57">
        <v>1</v>
      </c>
      <c r="K4" s="116" t="s">
        <v>227</v>
      </c>
      <c r="L4" s="145" t="s">
        <v>227</v>
      </c>
    </row>
    <row r="5" spans="1:12" ht="31.5">
      <c r="A5" s="508"/>
      <c r="B5" s="407"/>
      <c r="C5" s="51" t="s">
        <v>238</v>
      </c>
      <c r="D5" s="64" t="s">
        <v>251</v>
      </c>
      <c r="E5" s="273" t="s">
        <v>260</v>
      </c>
      <c r="F5" s="37">
        <v>20</v>
      </c>
      <c r="G5" s="37"/>
      <c r="H5" s="38"/>
      <c r="I5" s="38">
        <v>15</v>
      </c>
      <c r="J5" s="38">
        <v>1</v>
      </c>
      <c r="K5" s="132" t="s">
        <v>225</v>
      </c>
      <c r="L5" s="140" t="s">
        <v>226</v>
      </c>
    </row>
    <row r="6" spans="1:12" ht="33" customHeight="1" thickBot="1">
      <c r="A6" s="508"/>
      <c r="B6" s="490"/>
      <c r="C6" s="53" t="s">
        <v>239</v>
      </c>
      <c r="D6" s="41" t="s">
        <v>252</v>
      </c>
      <c r="E6" s="62" t="s">
        <v>261</v>
      </c>
      <c r="F6" s="42">
        <v>28</v>
      </c>
      <c r="G6" s="42"/>
      <c r="H6" s="43"/>
      <c r="I6" s="43">
        <v>42</v>
      </c>
      <c r="J6" s="43">
        <v>3</v>
      </c>
      <c r="K6" s="133" t="s">
        <v>228</v>
      </c>
      <c r="L6" s="150" t="s">
        <v>229</v>
      </c>
    </row>
    <row r="7" spans="1:12" s="50" customFormat="1" ht="26.1" customHeight="1" thickBot="1">
      <c r="A7" s="508"/>
      <c r="B7" s="406" t="s">
        <v>139</v>
      </c>
      <c r="C7" s="73" t="s">
        <v>139</v>
      </c>
      <c r="D7" s="81" t="s">
        <v>167</v>
      </c>
      <c r="E7" s="75"/>
      <c r="F7" s="46">
        <v>90</v>
      </c>
      <c r="G7" s="35"/>
      <c r="H7" s="35"/>
      <c r="I7" s="35">
        <v>135</v>
      </c>
      <c r="J7" s="46">
        <v>9</v>
      </c>
      <c r="K7" s="36"/>
      <c r="L7" s="157"/>
    </row>
    <row r="8" spans="1:12" ht="63">
      <c r="A8" s="508"/>
      <c r="B8" s="407"/>
      <c r="C8" s="52" t="s">
        <v>240</v>
      </c>
      <c r="D8" s="27" t="s">
        <v>235</v>
      </c>
      <c r="E8" s="27" t="s">
        <v>284</v>
      </c>
      <c r="F8" s="54">
        <v>30</v>
      </c>
      <c r="G8" s="55"/>
      <c r="H8" s="55"/>
      <c r="I8" s="55">
        <v>45</v>
      </c>
      <c r="J8" s="55">
        <v>2</v>
      </c>
      <c r="K8" s="127" t="s">
        <v>482</v>
      </c>
      <c r="L8" s="156" t="s">
        <v>224</v>
      </c>
    </row>
    <row r="9" spans="1:12" ht="31.5">
      <c r="A9" s="508"/>
      <c r="B9" s="407"/>
      <c r="C9" s="51" t="s">
        <v>241</v>
      </c>
      <c r="D9" s="44" t="s">
        <v>168</v>
      </c>
      <c r="E9" s="68" t="s">
        <v>262</v>
      </c>
      <c r="F9" s="58">
        <v>20</v>
      </c>
      <c r="G9" s="45"/>
      <c r="H9" s="56"/>
      <c r="I9" s="38">
        <f t="shared" si="0"/>
        <v>30</v>
      </c>
      <c r="J9" s="38">
        <v>3</v>
      </c>
      <c r="K9" s="132" t="s">
        <v>273</v>
      </c>
      <c r="L9" s="140" t="s">
        <v>224</v>
      </c>
    </row>
    <row r="10" spans="1:12" ht="32.25" thickBot="1">
      <c r="A10" s="508"/>
      <c r="B10" s="490"/>
      <c r="C10" s="53" t="s">
        <v>242</v>
      </c>
      <c r="D10" s="41" t="s">
        <v>169</v>
      </c>
      <c r="E10" s="62" t="s">
        <v>263</v>
      </c>
      <c r="F10" s="42">
        <v>40</v>
      </c>
      <c r="G10" s="42"/>
      <c r="H10" s="43"/>
      <c r="I10" s="43">
        <f t="shared" si="0"/>
        <v>60</v>
      </c>
      <c r="J10" s="43">
        <v>4</v>
      </c>
      <c r="K10" s="133" t="s">
        <v>283</v>
      </c>
      <c r="L10" s="150" t="s">
        <v>224</v>
      </c>
    </row>
    <row r="11" spans="1:12" ht="24.95" customHeight="1" thickBot="1">
      <c r="A11" s="508"/>
      <c r="B11" s="406" t="s">
        <v>144</v>
      </c>
      <c r="C11" s="532" t="s">
        <v>144</v>
      </c>
      <c r="D11" s="82" t="s">
        <v>170</v>
      </c>
      <c r="E11" s="36"/>
      <c r="F11" s="46">
        <v>30</v>
      </c>
      <c r="G11" s="35"/>
      <c r="H11" s="35"/>
      <c r="I11" s="34">
        <v>45</v>
      </c>
      <c r="J11" s="46">
        <v>3</v>
      </c>
      <c r="K11" s="36"/>
      <c r="L11" s="157"/>
    </row>
    <row r="12" spans="1:12" ht="15" customHeight="1">
      <c r="A12" s="508"/>
      <c r="B12" s="407"/>
      <c r="C12" s="533"/>
      <c r="D12" s="70" t="s">
        <v>132</v>
      </c>
      <c r="E12" s="455" t="s">
        <v>257</v>
      </c>
      <c r="F12" s="530"/>
      <c r="G12" s="522"/>
      <c r="H12" s="522"/>
      <c r="I12" s="522"/>
      <c r="J12" s="530"/>
      <c r="K12" s="417" t="s">
        <v>400</v>
      </c>
      <c r="L12" s="520" t="s">
        <v>224</v>
      </c>
    </row>
    <row r="13" spans="1:12">
      <c r="A13" s="508"/>
      <c r="B13" s="407"/>
      <c r="C13" s="533"/>
      <c r="D13" s="70" t="s">
        <v>133</v>
      </c>
      <c r="E13" s="455"/>
      <c r="F13" s="530"/>
      <c r="G13" s="522"/>
      <c r="H13" s="522"/>
      <c r="I13" s="522"/>
      <c r="J13" s="530"/>
      <c r="K13" s="455"/>
      <c r="L13" s="520"/>
    </row>
    <row r="14" spans="1:12">
      <c r="A14" s="508"/>
      <c r="B14" s="407"/>
      <c r="C14" s="533"/>
      <c r="D14" s="70" t="s">
        <v>134</v>
      </c>
      <c r="E14" s="455"/>
      <c r="F14" s="530"/>
      <c r="G14" s="522"/>
      <c r="H14" s="522"/>
      <c r="I14" s="522"/>
      <c r="J14" s="530"/>
      <c r="K14" s="455"/>
      <c r="L14" s="520"/>
    </row>
    <row r="15" spans="1:12" ht="42.95" customHeight="1" thickBot="1">
      <c r="A15" s="508"/>
      <c r="B15" s="490"/>
      <c r="C15" s="534"/>
      <c r="D15" s="71" t="s">
        <v>135</v>
      </c>
      <c r="E15" s="510"/>
      <c r="F15" s="531"/>
      <c r="G15" s="420"/>
      <c r="H15" s="420"/>
      <c r="I15" s="420"/>
      <c r="J15" s="531"/>
      <c r="K15" s="510"/>
      <c r="L15" s="521"/>
    </row>
    <row r="16" spans="1:12" ht="26.1" customHeight="1" thickBot="1">
      <c r="A16" s="508"/>
      <c r="B16" s="406" t="s">
        <v>149</v>
      </c>
      <c r="C16" s="532" t="s">
        <v>149</v>
      </c>
      <c r="D16" s="82" t="s">
        <v>248</v>
      </c>
      <c r="E16" s="36"/>
      <c r="F16" s="46">
        <v>30</v>
      </c>
      <c r="G16" s="35"/>
      <c r="H16" s="35"/>
      <c r="I16" s="35">
        <v>45</v>
      </c>
      <c r="J16" s="46">
        <v>3</v>
      </c>
      <c r="K16" s="36"/>
      <c r="L16" s="157"/>
    </row>
    <row r="17" spans="1:12" ht="15.95" customHeight="1">
      <c r="A17" s="508"/>
      <c r="B17" s="407"/>
      <c r="C17" s="533"/>
      <c r="D17" s="72" t="s">
        <v>132</v>
      </c>
      <c r="E17" s="455" t="s">
        <v>234</v>
      </c>
      <c r="F17" s="530"/>
      <c r="G17" s="522"/>
      <c r="H17" s="522"/>
      <c r="I17" s="522"/>
      <c r="J17" s="530"/>
      <c r="K17" s="528" t="s">
        <v>401</v>
      </c>
      <c r="L17" s="520" t="s">
        <v>224</v>
      </c>
    </row>
    <row r="18" spans="1:12">
      <c r="A18" s="508"/>
      <c r="B18" s="407"/>
      <c r="C18" s="533"/>
      <c r="D18" s="70" t="s">
        <v>133</v>
      </c>
      <c r="E18" s="455"/>
      <c r="F18" s="530"/>
      <c r="G18" s="522"/>
      <c r="H18" s="522"/>
      <c r="I18" s="522"/>
      <c r="J18" s="530"/>
      <c r="K18" s="399"/>
      <c r="L18" s="520"/>
    </row>
    <row r="19" spans="1:12">
      <c r="A19" s="508"/>
      <c r="B19" s="407"/>
      <c r="C19" s="533"/>
      <c r="D19" s="70" t="s">
        <v>134</v>
      </c>
      <c r="E19" s="455"/>
      <c r="F19" s="530"/>
      <c r="G19" s="522"/>
      <c r="H19" s="522"/>
      <c r="I19" s="522"/>
      <c r="J19" s="530"/>
      <c r="K19" s="399"/>
      <c r="L19" s="520"/>
    </row>
    <row r="20" spans="1:12" ht="16.5" thickBot="1">
      <c r="A20" s="509"/>
      <c r="B20" s="490"/>
      <c r="C20" s="534"/>
      <c r="D20" s="71" t="s">
        <v>135</v>
      </c>
      <c r="E20" s="510"/>
      <c r="F20" s="531"/>
      <c r="G20" s="420"/>
      <c r="H20" s="420"/>
      <c r="I20" s="420"/>
      <c r="J20" s="531"/>
      <c r="K20" s="529"/>
      <c r="L20" s="521"/>
    </row>
    <row r="21" spans="1:12">
      <c r="A21" s="507" t="s">
        <v>171</v>
      </c>
      <c r="B21" s="406" t="s">
        <v>150</v>
      </c>
      <c r="C21" s="518" t="s">
        <v>150</v>
      </c>
      <c r="D21" s="488" t="s">
        <v>172</v>
      </c>
      <c r="E21" s="499" t="s">
        <v>264</v>
      </c>
      <c r="F21" s="501">
        <v>60</v>
      </c>
      <c r="G21" s="503"/>
      <c r="H21" s="505"/>
      <c r="I21" s="537">
        <v>90</v>
      </c>
      <c r="J21" s="501">
        <v>6</v>
      </c>
      <c r="K21" s="417" t="s">
        <v>223</v>
      </c>
      <c r="L21" s="427" t="s">
        <v>222</v>
      </c>
    </row>
    <row r="22" spans="1:12" ht="56.1" customHeight="1" thickBot="1">
      <c r="A22" s="508"/>
      <c r="B22" s="490"/>
      <c r="C22" s="519"/>
      <c r="D22" s="489"/>
      <c r="E22" s="500"/>
      <c r="F22" s="502"/>
      <c r="G22" s="504"/>
      <c r="H22" s="506"/>
      <c r="I22" s="538"/>
      <c r="J22" s="502"/>
      <c r="K22" s="510"/>
      <c r="L22" s="430"/>
    </row>
    <row r="23" spans="1:12" s="50" customFormat="1" ht="33" customHeight="1" thickBot="1">
      <c r="A23" s="508"/>
      <c r="B23" s="403" t="s">
        <v>243</v>
      </c>
      <c r="C23" s="74" t="s">
        <v>243</v>
      </c>
      <c r="D23" s="83" t="s">
        <v>159</v>
      </c>
      <c r="E23" s="84"/>
      <c r="F23" s="60">
        <v>20</v>
      </c>
      <c r="G23" s="60">
        <v>40</v>
      </c>
      <c r="H23" s="85"/>
      <c r="I23" s="85">
        <v>70</v>
      </c>
      <c r="J23" s="63">
        <v>30</v>
      </c>
      <c r="K23" s="158"/>
      <c r="L23" s="159"/>
    </row>
    <row r="24" spans="1:12">
      <c r="A24" s="508"/>
      <c r="B24" s="407"/>
      <c r="C24" s="535" t="s">
        <v>244</v>
      </c>
      <c r="D24" s="491" t="s">
        <v>253</v>
      </c>
      <c r="E24" s="417" t="s">
        <v>265</v>
      </c>
      <c r="F24" s="493">
        <v>20</v>
      </c>
      <c r="G24" s="495"/>
      <c r="H24" s="497"/>
      <c r="I24" s="424">
        <v>30</v>
      </c>
      <c r="J24" s="424">
        <v>30</v>
      </c>
      <c r="K24" s="417" t="s">
        <v>230</v>
      </c>
      <c r="L24" s="523" t="s">
        <v>231</v>
      </c>
    </row>
    <row r="25" spans="1:12">
      <c r="A25" s="508"/>
      <c r="B25" s="407"/>
      <c r="C25" s="536"/>
      <c r="D25" s="492"/>
      <c r="E25" s="418"/>
      <c r="F25" s="494"/>
      <c r="G25" s="496"/>
      <c r="H25" s="498"/>
      <c r="I25" s="425"/>
      <c r="J25" s="522"/>
      <c r="K25" s="418"/>
      <c r="L25" s="524"/>
    </row>
    <row r="26" spans="1:12" ht="30" customHeight="1">
      <c r="A26" s="508"/>
      <c r="B26" s="407"/>
      <c r="C26" s="51" t="s">
        <v>245</v>
      </c>
      <c r="D26" s="69" t="s">
        <v>254</v>
      </c>
      <c r="E26" s="64" t="s">
        <v>266</v>
      </c>
      <c r="F26" s="1"/>
      <c r="G26" s="3">
        <v>40</v>
      </c>
      <c r="H26" s="2"/>
      <c r="I26" s="19">
        <v>40</v>
      </c>
      <c r="J26" s="522"/>
      <c r="K26" s="454" t="s">
        <v>232</v>
      </c>
      <c r="L26" s="525" t="s">
        <v>233</v>
      </c>
    </row>
    <row r="27" spans="1:12" ht="15" customHeight="1">
      <c r="A27" s="508"/>
      <c r="B27" s="407"/>
      <c r="C27" s="407" t="s">
        <v>246</v>
      </c>
      <c r="D27" s="539" t="s">
        <v>161</v>
      </c>
      <c r="E27" s="454" t="s">
        <v>267</v>
      </c>
      <c r="F27" s="511"/>
      <c r="G27" s="511"/>
      <c r="H27" s="514" t="s">
        <v>173</v>
      </c>
      <c r="I27" s="515"/>
      <c r="J27" s="522"/>
      <c r="K27" s="455"/>
      <c r="L27" s="526"/>
    </row>
    <row r="28" spans="1:12" ht="9" customHeight="1">
      <c r="A28" s="508"/>
      <c r="B28" s="407"/>
      <c r="C28" s="407"/>
      <c r="D28" s="539"/>
      <c r="E28" s="455"/>
      <c r="F28" s="512"/>
      <c r="G28" s="512"/>
      <c r="H28" s="449"/>
      <c r="I28" s="516"/>
      <c r="J28" s="522"/>
      <c r="K28" s="455"/>
      <c r="L28" s="526"/>
    </row>
    <row r="29" spans="1:12" ht="12" customHeight="1" thickBot="1">
      <c r="A29" s="509"/>
      <c r="B29" s="490"/>
      <c r="C29" s="490"/>
      <c r="D29" s="540"/>
      <c r="E29" s="510"/>
      <c r="F29" s="513"/>
      <c r="G29" s="513"/>
      <c r="H29" s="453"/>
      <c r="I29" s="517"/>
      <c r="J29" s="420"/>
      <c r="K29" s="510"/>
      <c r="L29" s="527"/>
    </row>
    <row r="30" spans="1:12" ht="16.5" thickBot="1">
      <c r="B30" s="483" t="s">
        <v>174</v>
      </c>
      <c r="C30" s="484"/>
      <c r="D30" s="485"/>
      <c r="E30" s="65"/>
      <c r="F30" s="66">
        <v>320</v>
      </c>
      <c r="G30" s="66">
        <f>SUM(G23)</f>
        <v>40</v>
      </c>
      <c r="H30" s="66"/>
      <c r="I30" s="66">
        <f>SUM(I23+I21+I16+I11+I7+I2)</f>
        <v>520</v>
      </c>
      <c r="J30" s="67">
        <v>60</v>
      </c>
    </row>
    <row r="31" spans="1:12">
      <c r="B31" s="486"/>
      <c r="C31" s="486"/>
      <c r="D31" s="486"/>
      <c r="E31" s="22"/>
      <c r="F31" s="487"/>
      <c r="G31" s="487"/>
      <c r="H31" s="487"/>
      <c r="I31" s="47"/>
      <c r="J31" s="47"/>
    </row>
    <row r="32" spans="1:12">
      <c r="D32" s="49" t="s">
        <v>175</v>
      </c>
      <c r="E32" s="49"/>
      <c r="F32" s="49"/>
    </row>
  </sheetData>
  <mergeCells count="58">
    <mergeCell ref="C16:C20"/>
    <mergeCell ref="C11:C15"/>
    <mergeCell ref="C24:C25"/>
    <mergeCell ref="C27:C29"/>
    <mergeCell ref="I12:I15"/>
    <mergeCell ref="I21:I22"/>
    <mergeCell ref="D27:D29"/>
    <mergeCell ref="I17:I20"/>
    <mergeCell ref="H17:H20"/>
    <mergeCell ref="E17:E20"/>
    <mergeCell ref="E12:E15"/>
    <mergeCell ref="F12:F15"/>
    <mergeCell ref="G12:G15"/>
    <mergeCell ref="H12:H15"/>
    <mergeCell ref="G17:G20"/>
    <mergeCell ref="F17:F20"/>
    <mergeCell ref="K12:K15"/>
    <mergeCell ref="L12:L15"/>
    <mergeCell ref="J24:J29"/>
    <mergeCell ref="K24:K25"/>
    <mergeCell ref="L24:L25"/>
    <mergeCell ref="K26:K29"/>
    <mergeCell ref="L26:L29"/>
    <mergeCell ref="J21:J22"/>
    <mergeCell ref="K21:K22"/>
    <mergeCell ref="L21:L22"/>
    <mergeCell ref="K17:K20"/>
    <mergeCell ref="L17:L20"/>
    <mergeCell ref="J12:J15"/>
    <mergeCell ref="J17:J20"/>
    <mergeCell ref="A2:A20"/>
    <mergeCell ref="B2:B6"/>
    <mergeCell ref="B7:B10"/>
    <mergeCell ref="B11:B15"/>
    <mergeCell ref="B16:B20"/>
    <mergeCell ref="A21:A29"/>
    <mergeCell ref="B21:B22"/>
    <mergeCell ref="I24:I25"/>
    <mergeCell ref="E27:E29"/>
    <mergeCell ref="E24:E25"/>
    <mergeCell ref="F27:F29"/>
    <mergeCell ref="G27:G29"/>
    <mergeCell ref="H27:H29"/>
    <mergeCell ref="I27:I29"/>
    <mergeCell ref="C21:C22"/>
    <mergeCell ref="B30:D30"/>
    <mergeCell ref="B31:D31"/>
    <mergeCell ref="F31:H31"/>
    <mergeCell ref="D21:D22"/>
    <mergeCell ref="B23:B29"/>
    <mergeCell ref="D24:D25"/>
    <mergeCell ref="F24:F25"/>
    <mergeCell ref="G24:G25"/>
    <mergeCell ref="H24:H25"/>
    <mergeCell ref="E21:E22"/>
    <mergeCell ref="F21:F22"/>
    <mergeCell ref="G21:G22"/>
    <mergeCell ref="H21:H22"/>
  </mergeCells>
  <phoneticPr fontId="14" type="noConversion"/>
  <pageMargins left="0.19685039370078741" right="0.19685039370078741" top="0.19685039370078741" bottom="0.19685039370078741" header="0.51181102362204722" footer="0.51181102362204722"/>
  <pageSetup paperSize="9" scale="53" orientation="landscape" horizontalDpi="4294967292" verticalDpi="4294967292"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DCA7A4-0085-9548-A52C-037BC2CC0013}">
  <sheetPr>
    <pageSetUpPr fitToPage="1"/>
  </sheetPr>
  <dimension ref="A1:K27"/>
  <sheetViews>
    <sheetView zoomScale="80" zoomScaleNormal="80" workbookViewId="0">
      <selection sqref="A1:B2"/>
    </sheetView>
  </sheetViews>
  <sheetFormatPr baseColWidth="10" defaultColWidth="22.125" defaultRowHeight="15"/>
  <cols>
    <col min="1" max="1" width="12.625" style="272" bestFit="1" customWidth="1"/>
    <col min="2" max="2" width="21.75" style="272" bestFit="1" customWidth="1"/>
    <col min="3" max="3" width="12.875" style="257" bestFit="1" customWidth="1"/>
    <col min="4" max="4" width="14.5" style="257" customWidth="1"/>
    <col min="5" max="5" width="14.125" style="257" bestFit="1" customWidth="1"/>
    <col min="6" max="6" width="43.375" style="257" customWidth="1"/>
    <col min="7" max="9" width="14.5" style="257" customWidth="1"/>
    <col min="10" max="10" width="38.125" style="257" customWidth="1"/>
    <col min="11" max="11" width="20.125" style="257" customWidth="1"/>
    <col min="12" max="16384" width="22.125" style="257"/>
  </cols>
  <sheetData>
    <row r="1" spans="1:11" s="255" customFormat="1">
      <c r="A1" s="547"/>
      <c r="B1" s="547"/>
      <c r="C1" s="548" t="s">
        <v>425</v>
      </c>
      <c r="D1" s="548"/>
      <c r="E1" s="548"/>
      <c r="F1" s="548"/>
      <c r="G1" s="548"/>
      <c r="H1" s="548"/>
      <c r="I1" s="548"/>
      <c r="J1" s="548"/>
      <c r="K1" s="548"/>
    </row>
    <row r="2" spans="1:11" s="255" customFormat="1">
      <c r="A2" s="547"/>
      <c r="B2" s="547"/>
      <c r="C2" s="548"/>
      <c r="D2" s="548"/>
      <c r="E2" s="548"/>
      <c r="F2" s="548"/>
      <c r="G2" s="548"/>
      <c r="H2" s="548"/>
      <c r="I2" s="548"/>
      <c r="J2" s="548"/>
      <c r="K2" s="548"/>
    </row>
    <row r="3" spans="1:11">
      <c r="A3" s="256"/>
      <c r="B3" s="256"/>
      <c r="C3" s="549" t="s">
        <v>426</v>
      </c>
      <c r="D3" s="549"/>
      <c r="E3" s="549"/>
      <c r="F3" s="549"/>
      <c r="G3" s="549" t="s">
        <v>427</v>
      </c>
      <c r="H3" s="549"/>
      <c r="I3" s="549"/>
      <c r="J3" s="549"/>
      <c r="K3" s="549"/>
    </row>
    <row r="4" spans="1:11" s="261" customFormat="1" ht="51">
      <c r="A4" s="258" t="s">
        <v>428</v>
      </c>
      <c r="B4" s="258" t="s">
        <v>429</v>
      </c>
      <c r="C4" s="259" t="s">
        <v>430</v>
      </c>
      <c r="D4" s="259" t="s">
        <v>431</v>
      </c>
      <c r="E4" s="259" t="s">
        <v>432</v>
      </c>
      <c r="F4" s="259" t="s">
        <v>433</v>
      </c>
      <c r="G4" s="259" t="s">
        <v>430</v>
      </c>
      <c r="H4" s="259" t="s">
        <v>431</v>
      </c>
      <c r="I4" s="259" t="s">
        <v>432</v>
      </c>
      <c r="J4" s="259" t="s">
        <v>433</v>
      </c>
      <c r="K4" s="260" t="s">
        <v>434</v>
      </c>
    </row>
    <row r="5" spans="1:11" ht="15.75">
      <c r="A5" s="550">
        <v>1</v>
      </c>
      <c r="B5" s="262" t="s">
        <v>435</v>
      </c>
      <c r="C5" s="541" t="s">
        <v>436</v>
      </c>
      <c r="D5" s="541" t="s">
        <v>437</v>
      </c>
      <c r="E5" s="541" t="s">
        <v>438</v>
      </c>
      <c r="F5" s="544" t="s">
        <v>439</v>
      </c>
      <c r="G5" s="541" t="s">
        <v>440</v>
      </c>
      <c r="H5" s="541" t="s">
        <v>437</v>
      </c>
      <c r="I5" s="541" t="s">
        <v>438</v>
      </c>
      <c r="J5" s="544" t="s">
        <v>441</v>
      </c>
      <c r="K5" s="264"/>
    </row>
    <row r="6" spans="1:11" ht="15.75">
      <c r="A6" s="550"/>
      <c r="B6" s="262" t="s">
        <v>442</v>
      </c>
      <c r="C6" s="542"/>
      <c r="D6" s="542"/>
      <c r="E6" s="542"/>
      <c r="F6" s="545"/>
      <c r="G6" s="542"/>
      <c r="H6" s="542"/>
      <c r="I6" s="542"/>
      <c r="J6" s="545"/>
      <c r="K6" s="265"/>
    </row>
    <row r="7" spans="1:11" ht="15.75">
      <c r="A7" s="550"/>
      <c r="B7" s="262" t="s">
        <v>443</v>
      </c>
      <c r="C7" s="542"/>
      <c r="D7" s="542"/>
      <c r="E7" s="542"/>
      <c r="F7" s="545"/>
      <c r="G7" s="542"/>
      <c r="H7" s="542"/>
      <c r="I7" s="542"/>
      <c r="J7" s="545"/>
      <c r="K7" s="265"/>
    </row>
    <row r="8" spans="1:11" ht="15.75">
      <c r="A8" s="550"/>
      <c r="B8" s="262" t="s">
        <v>444</v>
      </c>
      <c r="C8" s="543"/>
      <c r="D8" s="543"/>
      <c r="E8" s="543"/>
      <c r="F8" s="546"/>
      <c r="G8" s="543"/>
      <c r="H8" s="543"/>
      <c r="I8" s="543"/>
      <c r="J8" s="546"/>
      <c r="K8" s="266"/>
    </row>
    <row r="9" spans="1:11" ht="15.75">
      <c r="A9" s="550"/>
      <c r="B9" s="262" t="s">
        <v>445</v>
      </c>
      <c r="C9" s="263" t="s">
        <v>440</v>
      </c>
      <c r="D9" s="266" t="s">
        <v>446</v>
      </c>
      <c r="E9" s="266"/>
      <c r="F9" s="267" t="s">
        <v>447</v>
      </c>
      <c r="G9" s="263" t="s">
        <v>440</v>
      </c>
      <c r="H9" s="266" t="s">
        <v>446</v>
      </c>
      <c r="I9" s="266"/>
      <c r="J9" s="267" t="s">
        <v>447</v>
      </c>
      <c r="K9" s="266"/>
    </row>
    <row r="10" spans="1:11" ht="15.75">
      <c r="A10" s="550"/>
      <c r="B10" s="262" t="s">
        <v>448</v>
      </c>
      <c r="C10" s="266" t="s">
        <v>440</v>
      </c>
      <c r="D10" s="266" t="s">
        <v>309</v>
      </c>
      <c r="E10" s="266"/>
      <c r="F10" s="267" t="s">
        <v>449</v>
      </c>
      <c r="G10" s="266" t="s">
        <v>440</v>
      </c>
      <c r="H10" s="266" t="s">
        <v>309</v>
      </c>
      <c r="I10" s="266"/>
      <c r="J10" s="267" t="s">
        <v>450</v>
      </c>
      <c r="K10" s="266"/>
    </row>
    <row r="11" spans="1:11" ht="15.75">
      <c r="A11" s="550"/>
      <c r="B11" s="262" t="s">
        <v>451</v>
      </c>
      <c r="C11" s="268"/>
      <c r="D11" s="268"/>
      <c r="E11" s="268"/>
      <c r="F11" s="266" t="s">
        <v>452</v>
      </c>
      <c r="G11" s="266"/>
      <c r="H11" s="266"/>
      <c r="I11" s="266"/>
      <c r="J11" s="266"/>
      <c r="K11" s="266"/>
    </row>
    <row r="12" spans="1:11" ht="30">
      <c r="A12" s="550"/>
      <c r="B12" s="262" t="s">
        <v>453</v>
      </c>
      <c r="C12" s="266" t="s">
        <v>440</v>
      </c>
      <c r="D12" s="266" t="s">
        <v>446</v>
      </c>
      <c r="E12" s="266"/>
      <c r="F12" s="269" t="s">
        <v>454</v>
      </c>
      <c r="G12" s="266" t="s">
        <v>440</v>
      </c>
      <c r="H12" s="266" t="s">
        <v>446</v>
      </c>
      <c r="I12" s="266"/>
      <c r="J12" s="269" t="s">
        <v>455</v>
      </c>
      <c r="K12" s="266"/>
    </row>
    <row r="13" spans="1:11" ht="30">
      <c r="A13" s="550"/>
      <c r="B13" s="262" t="s">
        <v>456</v>
      </c>
      <c r="C13" s="266" t="s">
        <v>440</v>
      </c>
      <c r="D13" s="266" t="s">
        <v>437</v>
      </c>
      <c r="E13" s="266"/>
      <c r="F13" s="269" t="s">
        <v>457</v>
      </c>
      <c r="G13" s="266" t="s">
        <v>440</v>
      </c>
      <c r="H13" s="266" t="s">
        <v>437</v>
      </c>
      <c r="I13" s="266"/>
      <c r="J13" s="269" t="s">
        <v>457</v>
      </c>
      <c r="K13" s="266"/>
    </row>
    <row r="14" spans="1:11" ht="30">
      <c r="A14" s="550"/>
      <c r="B14" s="262" t="s">
        <v>458</v>
      </c>
      <c r="C14" s="266" t="s">
        <v>440</v>
      </c>
      <c r="D14" s="266" t="s">
        <v>309</v>
      </c>
      <c r="E14" s="266"/>
      <c r="F14" s="267" t="s">
        <v>459</v>
      </c>
      <c r="G14" s="266" t="s">
        <v>440</v>
      </c>
      <c r="H14" s="266" t="s">
        <v>309</v>
      </c>
      <c r="I14" s="266"/>
      <c r="J14" s="267" t="s">
        <v>460</v>
      </c>
      <c r="K14" s="266"/>
    </row>
    <row r="15" spans="1:11" ht="15.75">
      <c r="A15" s="550">
        <v>2</v>
      </c>
      <c r="B15" s="262" t="s">
        <v>435</v>
      </c>
      <c r="C15" s="541" t="s">
        <v>436</v>
      </c>
      <c r="D15" s="541" t="s">
        <v>437</v>
      </c>
      <c r="E15" s="541" t="s">
        <v>438</v>
      </c>
      <c r="F15" s="544" t="s">
        <v>461</v>
      </c>
      <c r="G15" s="541" t="s">
        <v>440</v>
      </c>
      <c r="H15" s="541" t="s">
        <v>437</v>
      </c>
      <c r="I15" s="541" t="s">
        <v>438</v>
      </c>
      <c r="J15" s="544" t="s">
        <v>462</v>
      </c>
      <c r="K15" s="270"/>
    </row>
    <row r="16" spans="1:11" ht="15.75">
      <c r="A16" s="550"/>
      <c r="B16" s="262" t="s">
        <v>442</v>
      </c>
      <c r="C16" s="542"/>
      <c r="D16" s="542"/>
      <c r="E16" s="542"/>
      <c r="F16" s="545"/>
      <c r="G16" s="542"/>
      <c r="H16" s="542"/>
      <c r="I16" s="542"/>
      <c r="J16" s="545"/>
      <c r="K16" s="270"/>
    </row>
    <row r="17" spans="1:11" ht="15.75">
      <c r="A17" s="550"/>
      <c r="B17" s="262" t="s">
        <v>443</v>
      </c>
      <c r="C17" s="543"/>
      <c r="D17" s="543"/>
      <c r="E17" s="543"/>
      <c r="F17" s="546"/>
      <c r="G17" s="543"/>
      <c r="H17" s="543"/>
      <c r="I17" s="543"/>
      <c r="J17" s="546"/>
      <c r="K17" s="270"/>
    </row>
    <row r="18" spans="1:11" ht="15.75">
      <c r="A18" s="550"/>
      <c r="B18" s="262" t="s">
        <v>445</v>
      </c>
      <c r="C18" s="266" t="s">
        <v>440</v>
      </c>
      <c r="D18" s="266" t="s">
        <v>446</v>
      </c>
      <c r="E18" s="266"/>
      <c r="F18" s="267" t="s">
        <v>447</v>
      </c>
      <c r="G18" s="266" t="s">
        <v>440</v>
      </c>
      <c r="H18" s="266" t="s">
        <v>446</v>
      </c>
      <c r="I18" s="266"/>
      <c r="J18" s="267" t="s">
        <v>447</v>
      </c>
      <c r="K18" s="270"/>
    </row>
    <row r="19" spans="1:11" ht="15.75">
      <c r="A19" s="550"/>
      <c r="B19" s="262" t="s">
        <v>463</v>
      </c>
      <c r="C19" s="266" t="s">
        <v>440</v>
      </c>
      <c r="D19" s="266" t="s">
        <v>309</v>
      </c>
      <c r="E19" s="266"/>
      <c r="F19" s="267" t="s">
        <v>464</v>
      </c>
      <c r="G19" s="266" t="s">
        <v>440</v>
      </c>
      <c r="H19" s="266" t="s">
        <v>309</v>
      </c>
      <c r="I19" s="266"/>
      <c r="J19" s="267" t="s">
        <v>464</v>
      </c>
      <c r="K19" s="266"/>
    </row>
    <row r="20" spans="1:11" ht="60">
      <c r="A20" s="550"/>
      <c r="B20" s="262" t="s">
        <v>465</v>
      </c>
      <c r="C20" s="266" t="s">
        <v>440</v>
      </c>
      <c r="D20" s="266" t="s">
        <v>309</v>
      </c>
      <c r="E20" s="266"/>
      <c r="F20" s="267" t="s">
        <v>466</v>
      </c>
      <c r="G20" s="266" t="s">
        <v>440</v>
      </c>
      <c r="H20" s="266" t="s">
        <v>309</v>
      </c>
      <c r="I20" s="266"/>
      <c r="J20" s="266" t="s">
        <v>467</v>
      </c>
      <c r="K20" s="266"/>
    </row>
    <row r="21" spans="1:11" ht="30">
      <c r="A21" s="550"/>
      <c r="B21" s="262" t="s">
        <v>458</v>
      </c>
      <c r="C21" s="266" t="s">
        <v>440</v>
      </c>
      <c r="D21" s="266" t="s">
        <v>309</v>
      </c>
      <c r="E21" s="266"/>
      <c r="F21" s="267" t="s">
        <v>468</v>
      </c>
      <c r="G21" s="266" t="s">
        <v>440</v>
      </c>
      <c r="H21" s="266" t="s">
        <v>309</v>
      </c>
      <c r="I21" s="266"/>
      <c r="J21" s="267" t="s">
        <v>460</v>
      </c>
      <c r="K21" s="266"/>
    </row>
    <row r="22" spans="1:11" ht="15.75">
      <c r="A22" s="550">
        <v>3</v>
      </c>
      <c r="B22" s="262" t="s">
        <v>469</v>
      </c>
      <c r="C22" s="541" t="s">
        <v>436</v>
      </c>
      <c r="D22" s="541" t="s">
        <v>437</v>
      </c>
      <c r="E22" s="541" t="s">
        <v>438</v>
      </c>
      <c r="F22" s="544" t="s">
        <v>470</v>
      </c>
      <c r="G22" s="541" t="s">
        <v>436</v>
      </c>
      <c r="H22" s="541" t="s">
        <v>437</v>
      </c>
      <c r="I22" s="541" t="s">
        <v>438</v>
      </c>
      <c r="J22" s="544" t="s">
        <v>471</v>
      </c>
      <c r="K22" s="270"/>
    </row>
    <row r="23" spans="1:11" ht="15.75">
      <c r="A23" s="550"/>
      <c r="B23" s="262" t="s">
        <v>472</v>
      </c>
      <c r="C23" s="543"/>
      <c r="D23" s="543"/>
      <c r="E23" s="543"/>
      <c r="F23" s="546"/>
      <c r="G23" s="543"/>
      <c r="H23" s="543"/>
      <c r="I23" s="543"/>
      <c r="J23" s="546"/>
      <c r="K23" s="270"/>
    </row>
    <row r="24" spans="1:11" ht="15.75">
      <c r="A24" s="550"/>
      <c r="B24" s="262" t="s">
        <v>463</v>
      </c>
      <c r="C24" s="266" t="s">
        <v>440</v>
      </c>
      <c r="D24" s="266" t="s">
        <v>309</v>
      </c>
      <c r="E24" s="266"/>
      <c r="F24" s="267" t="s">
        <v>449</v>
      </c>
      <c r="G24" s="266" t="s">
        <v>440</v>
      </c>
      <c r="H24" s="266" t="s">
        <v>309</v>
      </c>
      <c r="I24" s="266"/>
      <c r="J24" s="267" t="s">
        <v>449</v>
      </c>
      <c r="K24" s="266"/>
    </row>
    <row r="25" spans="1:11" ht="45">
      <c r="A25" s="550"/>
      <c r="B25" s="262" t="s">
        <v>465</v>
      </c>
      <c r="C25" s="266" t="s">
        <v>440</v>
      </c>
      <c r="D25" s="266" t="s">
        <v>309</v>
      </c>
      <c r="E25" s="266"/>
      <c r="F25" s="267" t="s">
        <v>473</v>
      </c>
      <c r="G25" s="266" t="s">
        <v>440</v>
      </c>
      <c r="H25" s="266" t="s">
        <v>309</v>
      </c>
      <c r="I25" s="266"/>
      <c r="J25" s="267" t="s">
        <v>474</v>
      </c>
      <c r="K25" s="266"/>
    </row>
    <row r="26" spans="1:11" ht="30">
      <c r="A26" s="550">
        <v>4</v>
      </c>
      <c r="B26" s="262" t="s">
        <v>475</v>
      </c>
      <c r="C26" s="266" t="s">
        <v>440</v>
      </c>
      <c r="D26" s="266" t="s">
        <v>446</v>
      </c>
      <c r="E26" s="266">
        <v>1</v>
      </c>
      <c r="F26" s="267" t="s">
        <v>476</v>
      </c>
      <c r="G26" s="271"/>
      <c r="H26" s="271"/>
      <c r="I26" s="271"/>
      <c r="J26" s="271" t="s">
        <v>477</v>
      </c>
      <c r="K26" s="271"/>
    </row>
    <row r="27" spans="1:11" ht="15.75">
      <c r="A27" s="550"/>
      <c r="B27" s="262" t="s">
        <v>465</v>
      </c>
      <c r="C27" s="266" t="s">
        <v>440</v>
      </c>
      <c r="D27" s="266" t="s">
        <v>478</v>
      </c>
      <c r="E27" s="266">
        <v>0.5</v>
      </c>
      <c r="F27" s="267" t="s">
        <v>479</v>
      </c>
      <c r="G27" s="271"/>
      <c r="H27" s="271"/>
      <c r="I27" s="271"/>
      <c r="J27" s="271" t="s">
        <v>477</v>
      </c>
      <c r="K27" s="271"/>
    </row>
  </sheetData>
  <mergeCells count="32">
    <mergeCell ref="G15:G17"/>
    <mergeCell ref="H15:H17"/>
    <mergeCell ref="J22:J23"/>
    <mergeCell ref="A26:A27"/>
    <mergeCell ref="I15:I17"/>
    <mergeCell ref="J15:J17"/>
    <mergeCell ref="A22:A25"/>
    <mergeCell ref="C22:C23"/>
    <mergeCell ref="D22:D23"/>
    <mergeCell ref="E22:E23"/>
    <mergeCell ref="F22:F23"/>
    <mergeCell ref="G22:G23"/>
    <mergeCell ref="H22:H23"/>
    <mergeCell ref="I22:I23"/>
    <mergeCell ref="A15:A21"/>
    <mergeCell ref="C15:C17"/>
    <mergeCell ref="D15:D17"/>
    <mergeCell ref="E15:E17"/>
    <mergeCell ref="F15:F17"/>
    <mergeCell ref="A1:B2"/>
    <mergeCell ref="C1:K2"/>
    <mergeCell ref="C3:F3"/>
    <mergeCell ref="G3:K3"/>
    <mergeCell ref="A5:A14"/>
    <mergeCell ref="C5:C8"/>
    <mergeCell ref="D5:D8"/>
    <mergeCell ref="E5:E8"/>
    <mergeCell ref="F5:F8"/>
    <mergeCell ref="G5:G8"/>
    <mergeCell ref="H5:H8"/>
    <mergeCell ref="I5:I8"/>
    <mergeCell ref="J5:J8"/>
  </mergeCells>
  <pageMargins left="0.19685039370078741" right="0.19685039370078741" top="0.19685039370078741" bottom="0.19685039370078741" header="0.51181102362204722" footer="0.51181102362204722"/>
  <pageSetup paperSize="9" scale="60"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72482B-C7D5-8348-849B-61C02A4E56F9}">
  <sheetPr>
    <pageSetUpPr fitToPage="1"/>
  </sheetPr>
  <dimension ref="A1:F45"/>
  <sheetViews>
    <sheetView zoomScaleNormal="100" workbookViewId="0">
      <selection activeCell="H10" sqref="H10"/>
    </sheetView>
  </sheetViews>
  <sheetFormatPr baseColWidth="10" defaultColWidth="9.125" defaultRowHeight="15.75"/>
  <cols>
    <col min="1" max="1" width="52.625" style="292" customWidth="1"/>
    <col min="2" max="5" width="8.875" style="292" customWidth="1"/>
    <col min="6" max="6" width="70.625" bestFit="1" customWidth="1"/>
  </cols>
  <sheetData>
    <row r="1" spans="1:6">
      <c r="A1" s="291" t="s">
        <v>489</v>
      </c>
      <c r="C1" s="293" t="s">
        <v>490</v>
      </c>
      <c r="D1" s="294">
        <v>1.5</v>
      </c>
      <c r="E1" s="294">
        <v>1</v>
      </c>
    </row>
    <row r="2" spans="1:6" ht="35.1" customHeight="1">
      <c r="A2" s="295" t="s">
        <v>491</v>
      </c>
      <c r="B2" s="295" t="s">
        <v>5</v>
      </c>
      <c r="C2" s="295" t="s">
        <v>492</v>
      </c>
      <c r="D2" s="295" t="s">
        <v>2</v>
      </c>
      <c r="E2" s="295" t="s">
        <v>3</v>
      </c>
      <c r="F2" s="295" t="s">
        <v>60</v>
      </c>
    </row>
    <row r="3" spans="1:6">
      <c r="A3" s="296" t="s">
        <v>493</v>
      </c>
      <c r="B3" s="297"/>
      <c r="C3" s="297">
        <v>60</v>
      </c>
      <c r="D3" s="297">
        <v>232</v>
      </c>
      <c r="E3" s="297">
        <v>274</v>
      </c>
      <c r="F3" s="297"/>
    </row>
    <row r="4" spans="1:6">
      <c r="A4" s="298" t="s">
        <v>130</v>
      </c>
      <c r="B4" s="299"/>
      <c r="C4" s="299">
        <v>30</v>
      </c>
      <c r="D4" s="299">
        <v>116</v>
      </c>
      <c r="E4" s="299">
        <v>146</v>
      </c>
      <c r="F4" s="299"/>
    </row>
    <row r="5" spans="1:6">
      <c r="A5" s="300" t="s">
        <v>494</v>
      </c>
      <c r="B5" s="301"/>
      <c r="C5" s="301">
        <v>12</v>
      </c>
      <c r="D5" s="301">
        <v>67</v>
      </c>
      <c r="E5" s="301">
        <v>75</v>
      </c>
      <c r="F5" s="301"/>
    </row>
    <row r="6" spans="1:6">
      <c r="A6" s="302" t="s">
        <v>495</v>
      </c>
      <c r="B6" s="303"/>
      <c r="C6" s="303">
        <v>7</v>
      </c>
      <c r="D6" s="303">
        <v>48</v>
      </c>
      <c r="E6" s="303">
        <v>72</v>
      </c>
      <c r="F6" s="303"/>
    </row>
    <row r="7" spans="1:6">
      <c r="A7" s="304" t="s">
        <v>496</v>
      </c>
      <c r="B7" s="305">
        <v>3</v>
      </c>
      <c r="C7" s="305"/>
      <c r="D7" s="305" t="s">
        <v>497</v>
      </c>
      <c r="E7" s="305">
        <v>48</v>
      </c>
      <c r="F7" s="306" t="s">
        <v>498</v>
      </c>
    </row>
    <row r="8" spans="1:6">
      <c r="A8" s="304" t="s">
        <v>499</v>
      </c>
      <c r="B8" s="305">
        <v>2</v>
      </c>
      <c r="C8" s="305"/>
      <c r="D8" s="305">
        <v>24</v>
      </c>
      <c r="E8" s="305">
        <v>12</v>
      </c>
      <c r="F8" s="306" t="s">
        <v>500</v>
      </c>
    </row>
    <row r="9" spans="1:6">
      <c r="A9" s="304" t="s">
        <v>501</v>
      </c>
      <c r="B9" s="305">
        <v>2</v>
      </c>
      <c r="C9" s="305"/>
      <c r="D9" s="305">
        <v>24</v>
      </c>
      <c r="E9" s="305">
        <v>12</v>
      </c>
      <c r="F9" s="306" t="s">
        <v>502</v>
      </c>
    </row>
    <row r="10" spans="1:6">
      <c r="A10" s="302" t="s">
        <v>503</v>
      </c>
      <c r="B10" s="303"/>
      <c r="C10" s="303">
        <v>5</v>
      </c>
      <c r="D10" s="303">
        <v>19</v>
      </c>
      <c r="E10" s="303">
        <v>3</v>
      </c>
      <c r="F10" s="303"/>
    </row>
    <row r="11" spans="1:6">
      <c r="A11" s="304" t="s">
        <v>504</v>
      </c>
      <c r="B11" s="305">
        <v>5</v>
      </c>
      <c r="C11" s="305"/>
      <c r="D11" s="305">
        <v>19</v>
      </c>
      <c r="E11" s="305">
        <v>3</v>
      </c>
      <c r="F11" s="306" t="s">
        <v>505</v>
      </c>
    </row>
    <row r="12" spans="1:6">
      <c r="A12" s="300" t="s">
        <v>506</v>
      </c>
      <c r="B12" s="301"/>
      <c r="C12" s="301">
        <v>11</v>
      </c>
      <c r="D12" s="301">
        <v>37</v>
      </c>
      <c r="E12" s="301">
        <v>53</v>
      </c>
      <c r="F12" s="301"/>
    </row>
    <row r="13" spans="1:6">
      <c r="A13" s="302" t="s">
        <v>495</v>
      </c>
      <c r="B13" s="303"/>
      <c r="C13" s="303">
        <v>4</v>
      </c>
      <c r="D13" s="303">
        <v>24</v>
      </c>
      <c r="E13" s="303">
        <v>26</v>
      </c>
      <c r="F13" s="303"/>
    </row>
    <row r="14" spans="1:6">
      <c r="A14" s="304" t="s">
        <v>507</v>
      </c>
      <c r="B14" s="305">
        <v>2</v>
      </c>
      <c r="C14" s="305"/>
      <c r="D14" s="305" t="s">
        <v>497</v>
      </c>
      <c r="E14" s="305">
        <v>14</v>
      </c>
      <c r="F14" s="306" t="s">
        <v>508</v>
      </c>
    </row>
    <row r="15" spans="1:6">
      <c r="A15" s="304" t="s">
        <v>509</v>
      </c>
      <c r="B15" s="305">
        <v>2</v>
      </c>
      <c r="C15" s="305"/>
      <c r="D15" s="305">
        <v>24</v>
      </c>
      <c r="E15" s="305">
        <v>12</v>
      </c>
      <c r="F15" s="306" t="s">
        <v>510</v>
      </c>
    </row>
    <row r="16" spans="1:6">
      <c r="A16" s="302" t="s">
        <v>503</v>
      </c>
      <c r="B16" s="303"/>
      <c r="C16" s="303">
        <v>7</v>
      </c>
      <c r="D16" s="303">
        <v>13</v>
      </c>
      <c r="E16" s="303">
        <v>27</v>
      </c>
    </row>
    <row r="17" spans="1:6">
      <c r="A17" s="304" t="s">
        <v>511</v>
      </c>
      <c r="B17" s="305">
        <v>7</v>
      </c>
      <c r="C17" s="305"/>
      <c r="D17" s="305">
        <v>13</v>
      </c>
      <c r="E17" s="305">
        <v>27</v>
      </c>
      <c r="F17" s="306" t="s">
        <v>512</v>
      </c>
    </row>
    <row r="18" spans="1:6">
      <c r="A18" s="300" t="s">
        <v>513</v>
      </c>
      <c r="B18" s="301"/>
      <c r="C18" s="301">
        <v>7</v>
      </c>
      <c r="D18" s="301">
        <v>12</v>
      </c>
      <c r="E18" s="301">
        <v>18</v>
      </c>
      <c r="F18" s="301"/>
    </row>
    <row r="19" spans="1:6">
      <c r="A19" s="302" t="s">
        <v>495</v>
      </c>
      <c r="B19" s="303"/>
      <c r="C19" s="303">
        <v>2</v>
      </c>
      <c r="D19" s="303">
        <v>12</v>
      </c>
      <c r="E19" s="303">
        <v>14</v>
      </c>
      <c r="F19" s="303"/>
    </row>
    <row r="20" spans="1:6">
      <c r="A20" s="304" t="s">
        <v>514</v>
      </c>
      <c r="B20" s="305">
        <v>1</v>
      </c>
      <c r="C20" s="305"/>
      <c r="D20" s="305">
        <v>12</v>
      </c>
      <c r="E20" s="305">
        <v>6</v>
      </c>
      <c r="F20" s="306" t="s">
        <v>515</v>
      </c>
    </row>
    <row r="21" spans="1:6">
      <c r="A21" s="304" t="s">
        <v>516</v>
      </c>
      <c r="B21" s="305">
        <v>1</v>
      </c>
      <c r="C21" s="305"/>
      <c r="D21" s="305" t="s">
        <v>497</v>
      </c>
      <c r="E21" s="305">
        <v>8</v>
      </c>
      <c r="F21" s="306" t="s">
        <v>517</v>
      </c>
    </row>
    <row r="22" spans="1:6">
      <c r="A22" s="302" t="s">
        <v>503</v>
      </c>
      <c r="B22" s="303"/>
      <c r="C22" s="303">
        <v>5</v>
      </c>
      <c r="D22" s="303">
        <v>0</v>
      </c>
      <c r="E22" s="303">
        <v>4</v>
      </c>
      <c r="F22" s="303"/>
    </row>
    <row r="23" spans="1:6">
      <c r="A23" s="304" t="s">
        <v>518</v>
      </c>
      <c r="B23" s="305">
        <v>5</v>
      </c>
      <c r="C23" s="305"/>
      <c r="D23" s="305" t="s">
        <v>497</v>
      </c>
      <c r="E23" s="305">
        <v>4</v>
      </c>
      <c r="F23" s="306" t="s">
        <v>519</v>
      </c>
    </row>
    <row r="24" spans="1:6">
      <c r="A24" s="298" t="s">
        <v>151</v>
      </c>
      <c r="B24" s="299"/>
      <c r="C24" s="299">
        <v>30</v>
      </c>
      <c r="D24" s="299">
        <v>116</v>
      </c>
      <c r="E24" s="299">
        <v>128</v>
      </c>
      <c r="F24" s="299"/>
    </row>
    <row r="25" spans="1:6">
      <c r="A25" s="300" t="s">
        <v>494</v>
      </c>
      <c r="B25" s="301"/>
      <c r="C25" s="301">
        <v>14</v>
      </c>
      <c r="D25" s="301">
        <v>83</v>
      </c>
      <c r="E25" s="301">
        <v>83</v>
      </c>
      <c r="F25" s="301"/>
    </row>
    <row r="26" spans="1:6">
      <c r="A26" s="302" t="s">
        <v>495</v>
      </c>
      <c r="B26" s="303"/>
      <c r="C26" s="303">
        <v>9</v>
      </c>
      <c r="D26" s="303">
        <v>64</v>
      </c>
      <c r="E26" s="303">
        <v>80</v>
      </c>
      <c r="F26" s="303"/>
    </row>
    <row r="27" spans="1:6">
      <c r="A27" s="304" t="s">
        <v>520</v>
      </c>
      <c r="B27" s="305">
        <v>3</v>
      </c>
      <c r="C27" s="305"/>
      <c r="D27" s="305" t="s">
        <v>497</v>
      </c>
      <c r="E27" s="305">
        <v>48</v>
      </c>
      <c r="F27" s="306" t="s">
        <v>498</v>
      </c>
    </row>
    <row r="28" spans="1:6">
      <c r="A28" s="304" t="s">
        <v>521</v>
      </c>
      <c r="B28" s="305">
        <v>2</v>
      </c>
      <c r="C28" s="305"/>
      <c r="D28" s="305">
        <v>20</v>
      </c>
      <c r="E28" s="305">
        <v>10</v>
      </c>
      <c r="F28" s="306" t="s">
        <v>522</v>
      </c>
    </row>
    <row r="29" spans="1:6">
      <c r="A29" s="304" t="s">
        <v>523</v>
      </c>
      <c r="B29" s="305">
        <v>2</v>
      </c>
      <c r="C29" s="305"/>
      <c r="D29" s="305">
        <v>20</v>
      </c>
      <c r="E29" s="305">
        <v>10</v>
      </c>
      <c r="F29" s="306" t="s">
        <v>517</v>
      </c>
    </row>
    <row r="30" spans="1:6">
      <c r="A30" s="302" t="s">
        <v>503</v>
      </c>
      <c r="B30" s="303"/>
      <c r="C30" s="303">
        <v>5</v>
      </c>
      <c r="D30" s="303">
        <v>19</v>
      </c>
      <c r="E30" s="303">
        <v>3</v>
      </c>
      <c r="F30" s="303"/>
    </row>
    <row r="31" spans="1:6">
      <c r="A31" s="304" t="s">
        <v>525</v>
      </c>
      <c r="B31" s="305">
        <v>5</v>
      </c>
      <c r="C31" s="305"/>
      <c r="D31" s="305">
        <v>19</v>
      </c>
      <c r="E31" s="305">
        <v>3</v>
      </c>
      <c r="F31" s="306" t="s">
        <v>505</v>
      </c>
    </row>
    <row r="32" spans="1:6">
      <c r="A32" s="300" t="s">
        <v>506</v>
      </c>
      <c r="B32" s="301"/>
      <c r="C32" s="301">
        <v>6</v>
      </c>
      <c r="D32" s="301">
        <v>7</v>
      </c>
      <c r="E32" s="301">
        <v>25</v>
      </c>
      <c r="F32" s="301"/>
    </row>
    <row r="33" spans="1:6">
      <c r="A33" s="302" t="s">
        <v>495</v>
      </c>
      <c r="B33" s="303"/>
      <c r="C33" s="303">
        <v>2</v>
      </c>
      <c r="D33" s="303">
        <v>0</v>
      </c>
      <c r="E33" s="303">
        <v>14</v>
      </c>
      <c r="F33" s="303"/>
    </row>
    <row r="34" spans="1:6">
      <c r="A34" s="304" t="s">
        <v>99</v>
      </c>
      <c r="B34" s="305">
        <v>2</v>
      </c>
      <c r="C34" s="305"/>
      <c r="D34" s="305" t="s">
        <v>497</v>
      </c>
      <c r="E34" s="305">
        <v>14</v>
      </c>
      <c r="F34" s="306" t="s">
        <v>508</v>
      </c>
    </row>
    <row r="35" spans="1:6">
      <c r="A35" s="302" t="s">
        <v>503</v>
      </c>
      <c r="B35" s="303"/>
      <c r="C35" s="303">
        <v>4</v>
      </c>
      <c r="D35" s="303">
        <v>7</v>
      </c>
      <c r="E35" s="303">
        <v>11</v>
      </c>
      <c r="F35" s="303"/>
    </row>
    <row r="36" spans="1:6">
      <c r="A36" s="304" t="s">
        <v>526</v>
      </c>
      <c r="B36" s="305">
        <v>4</v>
      </c>
      <c r="C36" s="305"/>
      <c r="D36" s="305">
        <v>7</v>
      </c>
      <c r="E36" s="305">
        <v>11</v>
      </c>
      <c r="F36" s="306" t="s">
        <v>527</v>
      </c>
    </row>
    <row r="37" spans="1:6">
      <c r="A37" s="300" t="s">
        <v>513</v>
      </c>
      <c r="B37" s="301"/>
      <c r="C37" s="301">
        <v>5</v>
      </c>
      <c r="D37" s="301">
        <v>13</v>
      </c>
      <c r="E37" s="301">
        <v>9</v>
      </c>
      <c r="F37" s="301"/>
    </row>
    <row r="38" spans="1:6">
      <c r="A38" s="302" t="s">
        <v>495</v>
      </c>
      <c r="B38" s="303"/>
      <c r="C38" s="303">
        <v>1</v>
      </c>
      <c r="D38" s="303">
        <v>12</v>
      </c>
      <c r="E38" s="303">
        <v>6</v>
      </c>
      <c r="F38" s="303"/>
    </row>
    <row r="39" spans="1:6">
      <c r="A39" s="304" t="s">
        <v>514</v>
      </c>
      <c r="B39" s="305">
        <v>1</v>
      </c>
      <c r="C39" s="305"/>
      <c r="D39" s="305">
        <v>12</v>
      </c>
      <c r="E39" s="305">
        <v>6</v>
      </c>
      <c r="F39" s="306" t="s">
        <v>528</v>
      </c>
    </row>
    <row r="40" spans="1:6">
      <c r="A40" s="304" t="s">
        <v>524</v>
      </c>
      <c r="B40" s="305">
        <v>2</v>
      </c>
      <c r="C40" s="305"/>
      <c r="D40" s="305">
        <v>24</v>
      </c>
      <c r="E40" s="305">
        <v>12</v>
      </c>
      <c r="F40" s="306" t="s">
        <v>529</v>
      </c>
    </row>
    <row r="41" spans="1:6">
      <c r="A41" s="302" t="s">
        <v>503</v>
      </c>
      <c r="B41" s="303"/>
      <c r="C41" s="303">
        <v>4</v>
      </c>
      <c r="D41" s="303">
        <v>1</v>
      </c>
      <c r="E41" s="303">
        <v>3</v>
      </c>
      <c r="F41" s="303"/>
    </row>
    <row r="42" spans="1:6">
      <c r="A42" s="304" t="s">
        <v>530</v>
      </c>
      <c r="B42" s="305">
        <v>4</v>
      </c>
      <c r="C42" s="305"/>
      <c r="D42" s="305">
        <v>1</v>
      </c>
      <c r="E42" s="305">
        <v>3</v>
      </c>
      <c r="F42" t="s">
        <v>531</v>
      </c>
    </row>
    <row r="43" spans="1:6">
      <c r="A43" s="300" t="s">
        <v>532</v>
      </c>
      <c r="B43" s="301"/>
      <c r="C43" s="301">
        <v>5</v>
      </c>
      <c r="D43" s="301">
        <v>13</v>
      </c>
      <c r="E43" s="301">
        <v>11</v>
      </c>
      <c r="F43" s="301"/>
    </row>
    <row r="44" spans="1:6">
      <c r="A44" s="302" t="s">
        <v>503</v>
      </c>
      <c r="B44" s="303"/>
      <c r="C44" s="303">
        <v>5</v>
      </c>
      <c r="D44" s="303">
        <v>13</v>
      </c>
      <c r="E44" s="303">
        <v>11</v>
      </c>
      <c r="F44" s="303"/>
    </row>
    <row r="45" spans="1:6">
      <c r="A45" s="304" t="s">
        <v>533</v>
      </c>
      <c r="B45" s="305">
        <v>5</v>
      </c>
      <c r="C45" s="305"/>
      <c r="D45" s="305">
        <v>13</v>
      </c>
      <c r="E45" s="305">
        <v>11</v>
      </c>
      <c r="F45" s="306" t="s">
        <v>534</v>
      </c>
    </row>
  </sheetData>
  <dataConsolidate/>
  <pageMargins left="0.19685039370078741" right="0.19685039370078741" top="0.39370078740157483" bottom="0.39370078740157483" header="0.51181102362204722" footer="0.51181102362204722"/>
  <pageSetup paperSize="9" scale="74"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BB85BC-1596-E74B-95E2-0B6C8334EF0E}">
  <sheetPr>
    <pageSetUpPr fitToPage="1"/>
  </sheetPr>
  <dimension ref="A1:G50"/>
  <sheetViews>
    <sheetView zoomScale="90" zoomScaleNormal="90" workbookViewId="0">
      <selection sqref="A1:D1"/>
    </sheetView>
  </sheetViews>
  <sheetFormatPr baseColWidth="10" defaultRowHeight="15.75"/>
  <cols>
    <col min="1" max="1" width="47.625" style="50" customWidth="1"/>
    <col min="2" max="2" width="80.875" bestFit="1" customWidth="1"/>
    <col min="6" max="6" width="18.125" customWidth="1"/>
    <col min="7" max="7" width="68.375" style="178" customWidth="1"/>
  </cols>
  <sheetData>
    <row r="1" spans="1:7">
      <c r="A1" s="380" t="s">
        <v>670</v>
      </c>
      <c r="B1" s="380"/>
      <c r="C1" s="381"/>
      <c r="D1" s="381"/>
      <c r="E1" s="332"/>
      <c r="F1" s="332"/>
      <c r="G1" s="334"/>
    </row>
    <row r="2" spans="1:7">
      <c r="A2" s="330" t="s">
        <v>491</v>
      </c>
      <c r="B2" s="335"/>
      <c r="C2" s="335" t="s">
        <v>2</v>
      </c>
      <c r="D2" s="335" t="s">
        <v>3</v>
      </c>
      <c r="E2" s="335" t="s">
        <v>5</v>
      </c>
      <c r="F2" s="335" t="s">
        <v>699</v>
      </c>
      <c r="G2" s="335" t="s">
        <v>699</v>
      </c>
    </row>
    <row r="3" spans="1:7">
      <c r="A3" s="336" t="s">
        <v>493</v>
      </c>
      <c r="B3" s="337"/>
      <c r="C3" s="338">
        <f>C4+C27</f>
        <v>241</v>
      </c>
      <c r="D3" s="338">
        <f>D4+D27</f>
        <v>296</v>
      </c>
      <c r="E3" s="338">
        <f>E4+E27</f>
        <v>60</v>
      </c>
      <c r="F3" s="337"/>
      <c r="G3" s="339"/>
    </row>
    <row r="4" spans="1:7">
      <c r="A4" s="340" t="s">
        <v>165</v>
      </c>
      <c r="B4" s="341"/>
      <c r="C4" s="342">
        <f>SUM(C6:C26)</f>
        <v>113</v>
      </c>
      <c r="D4" s="342">
        <f>SUM(D6:D26)</f>
        <v>148</v>
      </c>
      <c r="E4" s="342">
        <f>E5+E11+E19+E22</f>
        <v>30</v>
      </c>
      <c r="F4" s="341"/>
      <c r="G4" s="343"/>
    </row>
    <row r="5" spans="1:7" ht="30">
      <c r="A5" s="344" t="s">
        <v>671</v>
      </c>
      <c r="B5" s="345"/>
      <c r="C5" s="346"/>
      <c r="D5" s="346"/>
      <c r="E5" s="346">
        <f>SUM(E6:E10)</f>
        <v>10</v>
      </c>
      <c r="F5" s="345"/>
      <c r="G5" s="347"/>
    </row>
    <row r="6" spans="1:7">
      <c r="A6" s="376" t="s">
        <v>535</v>
      </c>
      <c r="B6" s="348" t="s">
        <v>672</v>
      </c>
      <c r="C6" s="349">
        <v>1</v>
      </c>
      <c r="D6" s="349">
        <v>2</v>
      </c>
      <c r="E6" s="378">
        <v>6</v>
      </c>
      <c r="F6" s="378" t="s">
        <v>700</v>
      </c>
      <c r="G6" s="383" t="s">
        <v>703</v>
      </c>
    </row>
    <row r="7" spans="1:7">
      <c r="A7" s="377"/>
      <c r="B7" s="348" t="s">
        <v>673</v>
      </c>
      <c r="C7" s="349">
        <v>10</v>
      </c>
      <c r="D7" s="349">
        <v>10</v>
      </c>
      <c r="E7" s="379"/>
      <c r="F7" s="379"/>
      <c r="G7" s="384"/>
    </row>
    <row r="8" spans="1:7">
      <c r="A8" s="377"/>
      <c r="B8" s="348" t="s">
        <v>674</v>
      </c>
      <c r="C8" s="349">
        <v>16</v>
      </c>
      <c r="D8" s="349">
        <v>20</v>
      </c>
      <c r="E8" s="379"/>
      <c r="F8" s="379"/>
      <c r="G8" s="384"/>
    </row>
    <row r="9" spans="1:7">
      <c r="A9" s="382" t="s">
        <v>536</v>
      </c>
      <c r="B9" s="348" t="s">
        <v>675</v>
      </c>
      <c r="C9" s="349">
        <v>8</v>
      </c>
      <c r="D9" s="349">
        <v>10</v>
      </c>
      <c r="E9" s="378">
        <v>4</v>
      </c>
      <c r="F9" s="378" t="s">
        <v>548</v>
      </c>
      <c r="G9" s="383"/>
    </row>
    <row r="10" spans="1:7">
      <c r="A10" s="382"/>
      <c r="B10" s="348" t="s">
        <v>676</v>
      </c>
      <c r="C10" s="349">
        <v>8</v>
      </c>
      <c r="D10" s="349">
        <v>10</v>
      </c>
      <c r="E10" s="379"/>
      <c r="F10" s="379"/>
      <c r="G10" s="384"/>
    </row>
    <row r="11" spans="1:7" ht="30">
      <c r="A11" s="344" t="s">
        <v>677</v>
      </c>
      <c r="B11" s="345"/>
      <c r="C11" s="346"/>
      <c r="D11" s="346"/>
      <c r="E11" s="346">
        <f>SUM(E12:E18)</f>
        <v>10</v>
      </c>
      <c r="F11" s="346"/>
      <c r="G11" s="350"/>
    </row>
    <row r="12" spans="1:7">
      <c r="A12" s="376" t="s">
        <v>537</v>
      </c>
      <c r="B12" s="348" t="s">
        <v>672</v>
      </c>
      <c r="C12" s="349">
        <v>1</v>
      </c>
      <c r="D12" s="349">
        <v>2</v>
      </c>
      <c r="E12" s="378">
        <v>5</v>
      </c>
      <c r="F12" s="378" t="s">
        <v>701</v>
      </c>
      <c r="G12" s="383" t="s">
        <v>702</v>
      </c>
    </row>
    <row r="13" spans="1:7">
      <c r="A13" s="377"/>
      <c r="B13" s="348" t="s">
        <v>678</v>
      </c>
      <c r="C13" s="349"/>
      <c r="D13" s="349">
        <v>16</v>
      </c>
      <c r="E13" s="379"/>
      <c r="F13" s="379"/>
      <c r="G13" s="384"/>
    </row>
    <row r="14" spans="1:7">
      <c r="A14" s="377"/>
      <c r="B14" s="348" t="s">
        <v>679</v>
      </c>
      <c r="C14" s="349"/>
      <c r="D14" s="349">
        <v>14</v>
      </c>
      <c r="E14" s="379"/>
      <c r="F14" s="379"/>
      <c r="G14" s="384"/>
    </row>
    <row r="15" spans="1:7">
      <c r="A15" s="376" t="s">
        <v>538</v>
      </c>
      <c r="B15" s="348" t="s">
        <v>680</v>
      </c>
      <c r="C15" s="349">
        <v>8</v>
      </c>
      <c r="D15" s="349">
        <v>6</v>
      </c>
      <c r="E15" s="378">
        <v>3</v>
      </c>
      <c r="F15" s="378" t="s">
        <v>548</v>
      </c>
      <c r="G15" s="383"/>
    </row>
    <row r="16" spans="1:7">
      <c r="A16" s="377"/>
      <c r="B16" s="348" t="s">
        <v>681</v>
      </c>
      <c r="C16" s="349">
        <v>12</v>
      </c>
      <c r="D16" s="349"/>
      <c r="E16" s="379"/>
      <c r="F16" s="379"/>
      <c r="G16" s="384"/>
    </row>
    <row r="17" spans="1:7">
      <c r="A17" s="376" t="s">
        <v>539</v>
      </c>
      <c r="B17" s="348" t="s">
        <v>682</v>
      </c>
      <c r="C17" s="349">
        <v>8</v>
      </c>
      <c r="D17" s="349"/>
      <c r="E17" s="378">
        <v>2</v>
      </c>
      <c r="F17" s="378" t="s">
        <v>548</v>
      </c>
      <c r="G17" s="383"/>
    </row>
    <row r="18" spans="1:7">
      <c r="A18" s="377"/>
      <c r="B18" s="348" t="s">
        <v>575</v>
      </c>
      <c r="C18" s="349">
        <v>8</v>
      </c>
      <c r="D18" s="349"/>
      <c r="E18" s="379"/>
      <c r="F18" s="379"/>
      <c r="G18" s="384"/>
    </row>
    <row r="19" spans="1:7">
      <c r="A19" s="344" t="s">
        <v>683</v>
      </c>
      <c r="B19" s="345"/>
      <c r="C19" s="346"/>
      <c r="D19" s="346"/>
      <c r="E19" s="346">
        <f>SUM(E20:E21)</f>
        <v>4</v>
      </c>
      <c r="F19" s="346"/>
      <c r="G19" s="350"/>
    </row>
    <row r="20" spans="1:7" ht="30">
      <c r="A20" s="351" t="s">
        <v>540</v>
      </c>
      <c r="B20" s="352"/>
      <c r="C20" s="349">
        <v>8</v>
      </c>
      <c r="D20" s="349">
        <v>12</v>
      </c>
      <c r="E20" s="349">
        <v>2</v>
      </c>
      <c r="F20" s="353" t="s">
        <v>541</v>
      </c>
      <c r="G20" s="334"/>
    </row>
    <row r="21" spans="1:7">
      <c r="A21" s="351" t="s">
        <v>542</v>
      </c>
      <c r="B21" s="352"/>
      <c r="C21" s="349">
        <v>14</v>
      </c>
      <c r="D21" s="349">
        <v>6</v>
      </c>
      <c r="E21" s="349">
        <v>2</v>
      </c>
      <c r="F21" s="353" t="s">
        <v>543</v>
      </c>
      <c r="G21" s="334"/>
    </row>
    <row r="22" spans="1:7">
      <c r="A22" s="344" t="s">
        <v>684</v>
      </c>
      <c r="B22" s="345"/>
      <c r="C22" s="346"/>
      <c r="D22" s="346"/>
      <c r="E22" s="346">
        <f>SUM(E23:E26)</f>
        <v>6</v>
      </c>
      <c r="F22" s="346"/>
      <c r="G22" s="350"/>
    </row>
    <row r="23" spans="1:7">
      <c r="A23" s="376" t="s">
        <v>544</v>
      </c>
      <c r="B23" s="348" t="s">
        <v>672</v>
      </c>
      <c r="C23" s="349">
        <v>1</v>
      </c>
      <c r="D23" s="349">
        <v>2</v>
      </c>
      <c r="E23" s="378">
        <v>4</v>
      </c>
      <c r="F23" s="378" t="s">
        <v>545</v>
      </c>
      <c r="G23" s="383" t="s">
        <v>704</v>
      </c>
    </row>
    <row r="24" spans="1:7">
      <c r="A24" s="376"/>
      <c r="B24" s="348" t="s">
        <v>685</v>
      </c>
      <c r="C24" s="349">
        <v>10</v>
      </c>
      <c r="D24" s="349">
        <v>6</v>
      </c>
      <c r="E24" s="379"/>
      <c r="F24" s="379"/>
      <c r="G24" s="379"/>
    </row>
    <row r="25" spans="1:7">
      <c r="A25" s="377"/>
      <c r="B25" s="348" t="s">
        <v>686</v>
      </c>
      <c r="C25" s="349"/>
      <c r="D25" s="349">
        <v>12</v>
      </c>
      <c r="E25" s="379"/>
      <c r="F25" s="379"/>
      <c r="G25" s="379"/>
    </row>
    <row r="26" spans="1:7" ht="45">
      <c r="A26" s="351" t="s">
        <v>546</v>
      </c>
      <c r="B26" s="352"/>
      <c r="C26" s="349"/>
      <c r="D26" s="349">
        <v>20</v>
      </c>
      <c r="E26" s="349">
        <v>2</v>
      </c>
      <c r="F26" s="354" t="s">
        <v>705</v>
      </c>
      <c r="G26" s="349"/>
    </row>
    <row r="27" spans="1:7">
      <c r="A27" s="355" t="s">
        <v>171</v>
      </c>
      <c r="B27" s="341"/>
      <c r="C27" s="342">
        <f>SUM(C28:C49)</f>
        <v>128</v>
      </c>
      <c r="D27" s="342">
        <f>SUM(D28:D49)</f>
        <v>148</v>
      </c>
      <c r="E27" s="342">
        <f>E28+E34+E41+E45</f>
        <v>30</v>
      </c>
      <c r="F27" s="341"/>
      <c r="G27" s="343"/>
    </row>
    <row r="28" spans="1:7" ht="30">
      <c r="A28" s="344" t="s">
        <v>687</v>
      </c>
      <c r="B28" s="345"/>
      <c r="C28" s="346"/>
      <c r="D28" s="346"/>
      <c r="E28" s="346">
        <f>SUM(E29:E33)</f>
        <v>7</v>
      </c>
      <c r="F28" s="346"/>
      <c r="G28" s="350"/>
    </row>
    <row r="29" spans="1:7">
      <c r="A29" s="376" t="s">
        <v>547</v>
      </c>
      <c r="B29" s="348" t="s">
        <v>575</v>
      </c>
      <c r="C29" s="349">
        <v>12</v>
      </c>
      <c r="D29" s="349">
        <v>6</v>
      </c>
      <c r="E29" s="378">
        <v>4</v>
      </c>
      <c r="F29" s="378" t="s">
        <v>548</v>
      </c>
      <c r="G29" s="378"/>
    </row>
    <row r="30" spans="1:7">
      <c r="A30" s="377"/>
      <c r="B30" s="348" t="s">
        <v>682</v>
      </c>
      <c r="C30" s="349">
        <v>16</v>
      </c>
      <c r="D30" s="349"/>
      <c r="E30" s="379"/>
      <c r="F30" s="379"/>
      <c r="G30" s="379"/>
    </row>
    <row r="31" spans="1:7">
      <c r="A31" s="377"/>
      <c r="B31" s="348" t="s">
        <v>688</v>
      </c>
      <c r="C31" s="349"/>
      <c r="D31" s="349">
        <v>14</v>
      </c>
      <c r="E31" s="379"/>
      <c r="F31" s="379"/>
      <c r="G31" s="379"/>
    </row>
    <row r="32" spans="1:7">
      <c r="A32" s="351" t="s">
        <v>549</v>
      </c>
      <c r="B32" s="352"/>
      <c r="C32" s="349">
        <v>8</v>
      </c>
      <c r="D32" s="349"/>
      <c r="E32" s="349">
        <v>1</v>
      </c>
      <c r="F32" s="349" t="s">
        <v>543</v>
      </c>
      <c r="G32" s="349"/>
    </row>
    <row r="33" spans="1:7" ht="30">
      <c r="A33" s="351" t="s">
        <v>550</v>
      </c>
      <c r="B33" s="352"/>
      <c r="C33" s="349">
        <v>14</v>
      </c>
      <c r="D33" s="349">
        <v>8</v>
      </c>
      <c r="E33" s="349">
        <v>2</v>
      </c>
      <c r="F33" s="349" t="s">
        <v>551</v>
      </c>
      <c r="G33" s="349"/>
    </row>
    <row r="34" spans="1:7" ht="30">
      <c r="A34" s="344" t="s">
        <v>689</v>
      </c>
      <c r="B34" s="345"/>
      <c r="C34" s="346"/>
      <c r="D34" s="346"/>
      <c r="E34" s="346">
        <f>SUM(E35:E37)</f>
        <v>12</v>
      </c>
      <c r="F34" s="346"/>
      <c r="G34" s="350"/>
    </row>
    <row r="35" spans="1:7" ht="60">
      <c r="A35" s="351" t="s">
        <v>690</v>
      </c>
      <c r="B35" s="352"/>
      <c r="C35" s="349">
        <v>4</v>
      </c>
      <c r="D35" s="349">
        <v>30</v>
      </c>
      <c r="E35" s="349">
        <v>6</v>
      </c>
      <c r="F35" s="349" t="s">
        <v>706</v>
      </c>
      <c r="G35" s="354" t="s">
        <v>552</v>
      </c>
    </row>
    <row r="36" spans="1:7" ht="30">
      <c r="A36" s="351" t="s">
        <v>553</v>
      </c>
      <c r="B36" s="352"/>
      <c r="C36" s="349">
        <v>8</v>
      </c>
      <c r="D36" s="349">
        <v>20</v>
      </c>
      <c r="E36" s="349">
        <v>2</v>
      </c>
      <c r="F36" s="349" t="s">
        <v>706</v>
      </c>
      <c r="G36" s="349"/>
    </row>
    <row r="37" spans="1:7">
      <c r="A37" s="376" t="s">
        <v>554</v>
      </c>
      <c r="B37" s="348" t="s">
        <v>691</v>
      </c>
      <c r="C37" s="349">
        <v>6</v>
      </c>
      <c r="D37" s="349"/>
      <c r="E37" s="378">
        <v>4</v>
      </c>
      <c r="F37" s="383" t="s">
        <v>707</v>
      </c>
      <c r="G37" s="378"/>
    </row>
    <row r="38" spans="1:7">
      <c r="A38" s="377"/>
      <c r="B38" s="348" t="s">
        <v>692</v>
      </c>
      <c r="C38" s="349">
        <v>8</v>
      </c>
      <c r="D38" s="349"/>
      <c r="E38" s="379"/>
      <c r="F38" s="379"/>
      <c r="G38" s="379"/>
    </row>
    <row r="39" spans="1:7">
      <c r="A39" s="377"/>
      <c r="B39" s="348" t="s">
        <v>693</v>
      </c>
      <c r="C39" s="349">
        <v>6</v>
      </c>
      <c r="D39" s="349"/>
      <c r="E39" s="379"/>
      <c r="F39" s="379"/>
      <c r="G39" s="379"/>
    </row>
    <row r="40" spans="1:7">
      <c r="A40" s="377"/>
      <c r="B40" s="348" t="s">
        <v>688</v>
      </c>
      <c r="C40" s="349"/>
      <c r="D40" s="349">
        <v>14</v>
      </c>
      <c r="E40" s="379"/>
      <c r="F40" s="379"/>
      <c r="G40" s="379"/>
    </row>
    <row r="41" spans="1:7">
      <c r="A41" s="344" t="s">
        <v>694</v>
      </c>
      <c r="B41" s="345"/>
      <c r="C41" s="346"/>
      <c r="D41" s="346"/>
      <c r="E41" s="346">
        <f>E42</f>
        <v>7</v>
      </c>
      <c r="F41" s="346"/>
      <c r="G41" s="350"/>
    </row>
    <row r="42" spans="1:7">
      <c r="A42" s="376" t="s">
        <v>695</v>
      </c>
      <c r="B42" s="348" t="s">
        <v>672</v>
      </c>
      <c r="C42" s="349">
        <v>4</v>
      </c>
      <c r="D42" s="349">
        <v>4</v>
      </c>
      <c r="E42" s="378">
        <v>7</v>
      </c>
      <c r="F42" s="378" t="s">
        <v>701</v>
      </c>
      <c r="G42" s="383" t="s">
        <v>555</v>
      </c>
    </row>
    <row r="43" spans="1:7">
      <c r="A43" s="377"/>
      <c r="B43" s="348" t="s">
        <v>696</v>
      </c>
      <c r="C43" s="349">
        <v>14</v>
      </c>
      <c r="D43" s="349">
        <v>22</v>
      </c>
      <c r="E43" s="379"/>
      <c r="F43" s="379"/>
      <c r="G43" s="384"/>
    </row>
    <row r="44" spans="1:7">
      <c r="A44" s="377"/>
      <c r="B44" s="348" t="s">
        <v>556</v>
      </c>
      <c r="C44" s="349">
        <v>10</v>
      </c>
      <c r="D44" s="349">
        <v>18</v>
      </c>
      <c r="E44" s="379"/>
      <c r="F44" s="379"/>
      <c r="G44" s="384"/>
    </row>
    <row r="45" spans="1:7">
      <c r="A45" s="344" t="s">
        <v>697</v>
      </c>
      <c r="B45" s="345"/>
      <c r="C45" s="346"/>
      <c r="D45" s="346"/>
      <c r="E45" s="346">
        <f>E46</f>
        <v>4</v>
      </c>
      <c r="F45" s="346"/>
      <c r="G45" s="350"/>
    </row>
    <row r="46" spans="1:7">
      <c r="A46" s="376" t="s">
        <v>559</v>
      </c>
      <c r="B46" s="348" t="s">
        <v>672</v>
      </c>
      <c r="C46" s="349">
        <v>2</v>
      </c>
      <c r="D46" s="349"/>
      <c r="E46" s="378">
        <v>4</v>
      </c>
      <c r="F46" s="383" t="s">
        <v>557</v>
      </c>
      <c r="G46" s="383" t="s">
        <v>558</v>
      </c>
    </row>
    <row r="47" spans="1:7">
      <c r="A47" s="377"/>
      <c r="B47" s="348" t="s">
        <v>254</v>
      </c>
      <c r="C47" s="349"/>
      <c r="D47" s="349">
        <v>6</v>
      </c>
      <c r="E47" s="379"/>
      <c r="F47" s="384"/>
      <c r="G47" s="384"/>
    </row>
    <row r="48" spans="1:7">
      <c r="A48" s="377"/>
      <c r="B48" s="348" t="s">
        <v>560</v>
      </c>
      <c r="C48" s="349"/>
      <c r="D48" s="349">
        <v>6</v>
      </c>
      <c r="E48" s="379"/>
      <c r="F48" s="384"/>
      <c r="G48" s="384"/>
    </row>
    <row r="49" spans="1:7">
      <c r="A49" s="385"/>
      <c r="B49" s="348" t="s">
        <v>561</v>
      </c>
      <c r="C49" s="349">
        <v>16</v>
      </c>
      <c r="D49" s="349"/>
      <c r="E49" s="386"/>
      <c r="F49" s="387"/>
      <c r="G49" s="387"/>
    </row>
    <row r="50" spans="1:7">
      <c r="A50" s="356" t="s">
        <v>668</v>
      </c>
      <c r="B50" s="357"/>
      <c r="C50" s="358"/>
      <c r="D50" s="358"/>
      <c r="E50" s="358"/>
      <c r="F50" s="332"/>
      <c r="G50" s="334"/>
    </row>
  </sheetData>
  <mergeCells count="41">
    <mergeCell ref="F46:F49"/>
    <mergeCell ref="G46:G49"/>
    <mergeCell ref="F29:F31"/>
    <mergeCell ref="G29:G31"/>
    <mergeCell ref="F37:F40"/>
    <mergeCell ref="G37:G40"/>
    <mergeCell ref="F42:F44"/>
    <mergeCell ref="G42:G44"/>
    <mergeCell ref="G15:G16"/>
    <mergeCell ref="G17:G18"/>
    <mergeCell ref="F23:F25"/>
    <mergeCell ref="G23:G25"/>
    <mergeCell ref="A46:A49"/>
    <mergeCell ref="E46:E49"/>
    <mergeCell ref="F15:F16"/>
    <mergeCell ref="F17:F18"/>
    <mergeCell ref="A29:A31"/>
    <mergeCell ref="E29:E31"/>
    <mergeCell ref="A37:A40"/>
    <mergeCell ref="E37:E40"/>
    <mergeCell ref="A42:A44"/>
    <mergeCell ref="E42:E44"/>
    <mergeCell ref="A15:A16"/>
    <mergeCell ref="E15:E16"/>
    <mergeCell ref="F6:F8"/>
    <mergeCell ref="G6:G8"/>
    <mergeCell ref="F9:F10"/>
    <mergeCell ref="G9:G10"/>
    <mergeCell ref="F12:F14"/>
    <mergeCell ref="G12:G14"/>
    <mergeCell ref="A17:A18"/>
    <mergeCell ref="E17:E18"/>
    <mergeCell ref="A23:A25"/>
    <mergeCell ref="E23:E25"/>
    <mergeCell ref="A1:D1"/>
    <mergeCell ref="A6:A8"/>
    <mergeCell ref="E6:E8"/>
    <mergeCell ref="A9:A10"/>
    <mergeCell ref="E9:E10"/>
    <mergeCell ref="A12:A14"/>
    <mergeCell ref="E12:E14"/>
  </mergeCells>
  <pageMargins left="0.19685039370078741" right="0.19685039370078741" top="0.39370078740157483" bottom="0.39370078740157483" header="0.51181102362204722" footer="0.51181102362204722"/>
  <pageSetup paperSize="9" scale="53"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E7A068-2E45-A540-8B87-E40847953DB5}">
  <sheetPr>
    <pageSetUpPr fitToPage="1"/>
  </sheetPr>
  <dimension ref="A1:R60"/>
  <sheetViews>
    <sheetView zoomScaleNormal="100" workbookViewId="0">
      <selection sqref="A1:F1"/>
    </sheetView>
  </sheetViews>
  <sheetFormatPr baseColWidth="10" defaultColWidth="9.125" defaultRowHeight="15.75"/>
  <cols>
    <col min="1" max="1" width="64" style="292" customWidth="1"/>
    <col min="2" max="2" width="19.875" style="312" hidden="1" customWidth="1"/>
    <col min="3" max="6" width="8.875" style="292" customWidth="1"/>
    <col min="7" max="12" width="8.875" style="292" hidden="1" customWidth="1"/>
    <col min="13" max="13" width="15.5" style="292" hidden="1" customWidth="1"/>
    <col min="14" max="14" width="47" style="332" bestFit="1" customWidth="1"/>
    <col min="256" max="256" width="64" customWidth="1"/>
    <col min="257" max="257" width="19.875" customWidth="1"/>
    <col min="258" max="262" width="8.875" customWidth="1"/>
    <col min="263" max="269" width="0" hidden="1" customWidth="1"/>
    <col min="270" max="270" width="52.625" customWidth="1"/>
    <col min="512" max="512" width="64" customWidth="1"/>
    <col min="513" max="513" width="19.875" customWidth="1"/>
    <col min="514" max="518" width="8.875" customWidth="1"/>
    <col min="519" max="525" width="0" hidden="1" customWidth="1"/>
    <col min="526" max="526" width="52.625" customWidth="1"/>
    <col min="768" max="768" width="64" customWidth="1"/>
    <col min="769" max="769" width="19.875" customWidth="1"/>
    <col min="770" max="774" width="8.875" customWidth="1"/>
    <col min="775" max="781" width="0" hidden="1" customWidth="1"/>
    <col min="782" max="782" width="52.625" customWidth="1"/>
    <col min="1024" max="1024" width="64" customWidth="1"/>
    <col min="1025" max="1025" width="19.875" customWidth="1"/>
    <col min="1026" max="1030" width="8.875" customWidth="1"/>
    <col min="1031" max="1037" width="0" hidden="1" customWidth="1"/>
    <col min="1038" max="1038" width="52.625" customWidth="1"/>
    <col min="1280" max="1280" width="64" customWidth="1"/>
    <col min="1281" max="1281" width="19.875" customWidth="1"/>
    <col min="1282" max="1286" width="8.875" customWidth="1"/>
    <col min="1287" max="1293" width="0" hidden="1" customWidth="1"/>
    <col min="1294" max="1294" width="52.625" customWidth="1"/>
    <col min="1536" max="1536" width="64" customWidth="1"/>
    <col min="1537" max="1537" width="19.875" customWidth="1"/>
    <col min="1538" max="1542" width="8.875" customWidth="1"/>
    <col min="1543" max="1549" width="0" hidden="1" customWidth="1"/>
    <col min="1550" max="1550" width="52.625" customWidth="1"/>
    <col min="1792" max="1792" width="64" customWidth="1"/>
    <col min="1793" max="1793" width="19.875" customWidth="1"/>
    <col min="1794" max="1798" width="8.875" customWidth="1"/>
    <col min="1799" max="1805" width="0" hidden="1" customWidth="1"/>
    <col min="1806" max="1806" width="52.625" customWidth="1"/>
    <col min="2048" max="2048" width="64" customWidth="1"/>
    <col min="2049" max="2049" width="19.875" customWidth="1"/>
    <col min="2050" max="2054" width="8.875" customWidth="1"/>
    <col min="2055" max="2061" width="0" hidden="1" customWidth="1"/>
    <col min="2062" max="2062" width="52.625" customWidth="1"/>
    <col min="2304" max="2304" width="64" customWidth="1"/>
    <col min="2305" max="2305" width="19.875" customWidth="1"/>
    <col min="2306" max="2310" width="8.875" customWidth="1"/>
    <col min="2311" max="2317" width="0" hidden="1" customWidth="1"/>
    <col min="2318" max="2318" width="52.625" customWidth="1"/>
    <col min="2560" max="2560" width="64" customWidth="1"/>
    <col min="2561" max="2561" width="19.875" customWidth="1"/>
    <col min="2562" max="2566" width="8.875" customWidth="1"/>
    <col min="2567" max="2573" width="0" hidden="1" customWidth="1"/>
    <col min="2574" max="2574" width="52.625" customWidth="1"/>
    <col min="2816" max="2816" width="64" customWidth="1"/>
    <col min="2817" max="2817" width="19.875" customWidth="1"/>
    <col min="2818" max="2822" width="8.875" customWidth="1"/>
    <col min="2823" max="2829" width="0" hidden="1" customWidth="1"/>
    <col min="2830" max="2830" width="52.625" customWidth="1"/>
    <col min="3072" max="3072" width="64" customWidth="1"/>
    <col min="3073" max="3073" width="19.875" customWidth="1"/>
    <col min="3074" max="3078" width="8.875" customWidth="1"/>
    <col min="3079" max="3085" width="0" hidden="1" customWidth="1"/>
    <col min="3086" max="3086" width="52.625" customWidth="1"/>
    <col min="3328" max="3328" width="64" customWidth="1"/>
    <col min="3329" max="3329" width="19.875" customWidth="1"/>
    <col min="3330" max="3334" width="8.875" customWidth="1"/>
    <col min="3335" max="3341" width="0" hidden="1" customWidth="1"/>
    <col min="3342" max="3342" width="52.625" customWidth="1"/>
    <col min="3584" max="3584" width="64" customWidth="1"/>
    <col min="3585" max="3585" width="19.875" customWidth="1"/>
    <col min="3586" max="3590" width="8.875" customWidth="1"/>
    <col min="3591" max="3597" width="0" hidden="1" customWidth="1"/>
    <col min="3598" max="3598" width="52.625" customWidth="1"/>
    <col min="3840" max="3840" width="64" customWidth="1"/>
    <col min="3841" max="3841" width="19.875" customWidth="1"/>
    <col min="3842" max="3846" width="8.875" customWidth="1"/>
    <col min="3847" max="3853" width="0" hidden="1" customWidth="1"/>
    <col min="3854" max="3854" width="52.625" customWidth="1"/>
    <col min="4096" max="4096" width="64" customWidth="1"/>
    <col min="4097" max="4097" width="19.875" customWidth="1"/>
    <col min="4098" max="4102" width="8.875" customWidth="1"/>
    <col min="4103" max="4109" width="0" hidden="1" customWidth="1"/>
    <col min="4110" max="4110" width="52.625" customWidth="1"/>
    <col min="4352" max="4352" width="64" customWidth="1"/>
    <col min="4353" max="4353" width="19.875" customWidth="1"/>
    <col min="4354" max="4358" width="8.875" customWidth="1"/>
    <col min="4359" max="4365" width="0" hidden="1" customWidth="1"/>
    <col min="4366" max="4366" width="52.625" customWidth="1"/>
    <col min="4608" max="4608" width="64" customWidth="1"/>
    <col min="4609" max="4609" width="19.875" customWidth="1"/>
    <col min="4610" max="4614" width="8.875" customWidth="1"/>
    <col min="4615" max="4621" width="0" hidden="1" customWidth="1"/>
    <col min="4622" max="4622" width="52.625" customWidth="1"/>
    <col min="4864" max="4864" width="64" customWidth="1"/>
    <col min="4865" max="4865" width="19.875" customWidth="1"/>
    <col min="4866" max="4870" width="8.875" customWidth="1"/>
    <col min="4871" max="4877" width="0" hidden="1" customWidth="1"/>
    <col min="4878" max="4878" width="52.625" customWidth="1"/>
    <col min="5120" max="5120" width="64" customWidth="1"/>
    <col min="5121" max="5121" width="19.875" customWidth="1"/>
    <col min="5122" max="5126" width="8.875" customWidth="1"/>
    <col min="5127" max="5133" width="0" hidden="1" customWidth="1"/>
    <col min="5134" max="5134" width="52.625" customWidth="1"/>
    <col min="5376" max="5376" width="64" customWidth="1"/>
    <col min="5377" max="5377" width="19.875" customWidth="1"/>
    <col min="5378" max="5382" width="8.875" customWidth="1"/>
    <col min="5383" max="5389" width="0" hidden="1" customWidth="1"/>
    <col min="5390" max="5390" width="52.625" customWidth="1"/>
    <col min="5632" max="5632" width="64" customWidth="1"/>
    <col min="5633" max="5633" width="19.875" customWidth="1"/>
    <col min="5634" max="5638" width="8.875" customWidth="1"/>
    <col min="5639" max="5645" width="0" hidden="1" customWidth="1"/>
    <col min="5646" max="5646" width="52.625" customWidth="1"/>
    <col min="5888" max="5888" width="64" customWidth="1"/>
    <col min="5889" max="5889" width="19.875" customWidth="1"/>
    <col min="5890" max="5894" width="8.875" customWidth="1"/>
    <col min="5895" max="5901" width="0" hidden="1" customWidth="1"/>
    <col min="5902" max="5902" width="52.625" customWidth="1"/>
    <col min="6144" max="6144" width="64" customWidth="1"/>
    <col min="6145" max="6145" width="19.875" customWidth="1"/>
    <col min="6146" max="6150" width="8.875" customWidth="1"/>
    <col min="6151" max="6157" width="0" hidden="1" customWidth="1"/>
    <col min="6158" max="6158" width="52.625" customWidth="1"/>
    <col min="6400" max="6400" width="64" customWidth="1"/>
    <col min="6401" max="6401" width="19.875" customWidth="1"/>
    <col min="6402" max="6406" width="8.875" customWidth="1"/>
    <col min="6407" max="6413" width="0" hidden="1" customWidth="1"/>
    <col min="6414" max="6414" width="52.625" customWidth="1"/>
    <col min="6656" max="6656" width="64" customWidth="1"/>
    <col min="6657" max="6657" width="19.875" customWidth="1"/>
    <col min="6658" max="6662" width="8.875" customWidth="1"/>
    <col min="6663" max="6669" width="0" hidden="1" customWidth="1"/>
    <col min="6670" max="6670" width="52.625" customWidth="1"/>
    <col min="6912" max="6912" width="64" customWidth="1"/>
    <col min="6913" max="6913" width="19.875" customWidth="1"/>
    <col min="6914" max="6918" width="8.875" customWidth="1"/>
    <col min="6919" max="6925" width="0" hidden="1" customWidth="1"/>
    <col min="6926" max="6926" width="52.625" customWidth="1"/>
    <col min="7168" max="7168" width="64" customWidth="1"/>
    <col min="7169" max="7169" width="19.875" customWidth="1"/>
    <col min="7170" max="7174" width="8.875" customWidth="1"/>
    <col min="7175" max="7181" width="0" hidden="1" customWidth="1"/>
    <col min="7182" max="7182" width="52.625" customWidth="1"/>
    <col min="7424" max="7424" width="64" customWidth="1"/>
    <col min="7425" max="7425" width="19.875" customWidth="1"/>
    <col min="7426" max="7430" width="8.875" customWidth="1"/>
    <col min="7431" max="7437" width="0" hidden="1" customWidth="1"/>
    <col min="7438" max="7438" width="52.625" customWidth="1"/>
    <col min="7680" max="7680" width="64" customWidth="1"/>
    <col min="7681" max="7681" width="19.875" customWidth="1"/>
    <col min="7682" max="7686" width="8.875" customWidth="1"/>
    <col min="7687" max="7693" width="0" hidden="1" customWidth="1"/>
    <col min="7694" max="7694" width="52.625" customWidth="1"/>
    <col min="7936" max="7936" width="64" customWidth="1"/>
    <col min="7937" max="7937" width="19.875" customWidth="1"/>
    <col min="7938" max="7942" width="8.875" customWidth="1"/>
    <col min="7943" max="7949" width="0" hidden="1" customWidth="1"/>
    <col min="7950" max="7950" width="52.625" customWidth="1"/>
    <col min="8192" max="8192" width="64" customWidth="1"/>
    <col min="8193" max="8193" width="19.875" customWidth="1"/>
    <col min="8194" max="8198" width="8.875" customWidth="1"/>
    <col min="8199" max="8205" width="0" hidden="1" customWidth="1"/>
    <col min="8206" max="8206" width="52.625" customWidth="1"/>
    <col min="8448" max="8448" width="64" customWidth="1"/>
    <col min="8449" max="8449" width="19.875" customWidth="1"/>
    <col min="8450" max="8454" width="8.875" customWidth="1"/>
    <col min="8455" max="8461" width="0" hidden="1" customWidth="1"/>
    <col min="8462" max="8462" width="52.625" customWidth="1"/>
    <col min="8704" max="8704" width="64" customWidth="1"/>
    <col min="8705" max="8705" width="19.875" customWidth="1"/>
    <col min="8706" max="8710" width="8.875" customWidth="1"/>
    <col min="8711" max="8717" width="0" hidden="1" customWidth="1"/>
    <col min="8718" max="8718" width="52.625" customWidth="1"/>
    <col min="8960" max="8960" width="64" customWidth="1"/>
    <col min="8961" max="8961" width="19.875" customWidth="1"/>
    <col min="8962" max="8966" width="8.875" customWidth="1"/>
    <col min="8967" max="8973" width="0" hidden="1" customWidth="1"/>
    <col min="8974" max="8974" width="52.625" customWidth="1"/>
    <col min="9216" max="9216" width="64" customWidth="1"/>
    <col min="9217" max="9217" width="19.875" customWidth="1"/>
    <col min="9218" max="9222" width="8.875" customWidth="1"/>
    <col min="9223" max="9229" width="0" hidden="1" customWidth="1"/>
    <col min="9230" max="9230" width="52.625" customWidth="1"/>
    <col min="9472" max="9472" width="64" customWidth="1"/>
    <col min="9473" max="9473" width="19.875" customWidth="1"/>
    <col min="9474" max="9478" width="8.875" customWidth="1"/>
    <col min="9479" max="9485" width="0" hidden="1" customWidth="1"/>
    <col min="9486" max="9486" width="52.625" customWidth="1"/>
    <col min="9728" max="9728" width="64" customWidth="1"/>
    <col min="9729" max="9729" width="19.875" customWidth="1"/>
    <col min="9730" max="9734" width="8.875" customWidth="1"/>
    <col min="9735" max="9741" width="0" hidden="1" customWidth="1"/>
    <col min="9742" max="9742" width="52.625" customWidth="1"/>
    <col min="9984" max="9984" width="64" customWidth="1"/>
    <col min="9985" max="9985" width="19.875" customWidth="1"/>
    <col min="9986" max="9990" width="8.875" customWidth="1"/>
    <col min="9991" max="9997" width="0" hidden="1" customWidth="1"/>
    <col min="9998" max="9998" width="52.625" customWidth="1"/>
    <col min="10240" max="10240" width="64" customWidth="1"/>
    <col min="10241" max="10241" width="19.875" customWidth="1"/>
    <col min="10242" max="10246" width="8.875" customWidth="1"/>
    <col min="10247" max="10253" width="0" hidden="1" customWidth="1"/>
    <col min="10254" max="10254" width="52.625" customWidth="1"/>
    <col min="10496" max="10496" width="64" customWidth="1"/>
    <col min="10497" max="10497" width="19.875" customWidth="1"/>
    <col min="10498" max="10502" width="8.875" customWidth="1"/>
    <col min="10503" max="10509" width="0" hidden="1" customWidth="1"/>
    <col min="10510" max="10510" width="52.625" customWidth="1"/>
    <col min="10752" max="10752" width="64" customWidth="1"/>
    <col min="10753" max="10753" width="19.875" customWidth="1"/>
    <col min="10754" max="10758" width="8.875" customWidth="1"/>
    <col min="10759" max="10765" width="0" hidden="1" customWidth="1"/>
    <col min="10766" max="10766" width="52.625" customWidth="1"/>
    <col min="11008" max="11008" width="64" customWidth="1"/>
    <col min="11009" max="11009" width="19.875" customWidth="1"/>
    <col min="11010" max="11014" width="8.875" customWidth="1"/>
    <col min="11015" max="11021" width="0" hidden="1" customWidth="1"/>
    <col min="11022" max="11022" width="52.625" customWidth="1"/>
    <col min="11264" max="11264" width="64" customWidth="1"/>
    <col min="11265" max="11265" width="19.875" customWidth="1"/>
    <col min="11266" max="11270" width="8.875" customWidth="1"/>
    <col min="11271" max="11277" width="0" hidden="1" customWidth="1"/>
    <col min="11278" max="11278" width="52.625" customWidth="1"/>
    <col min="11520" max="11520" width="64" customWidth="1"/>
    <col min="11521" max="11521" width="19.875" customWidth="1"/>
    <col min="11522" max="11526" width="8.875" customWidth="1"/>
    <col min="11527" max="11533" width="0" hidden="1" customWidth="1"/>
    <col min="11534" max="11534" width="52.625" customWidth="1"/>
    <col min="11776" max="11776" width="64" customWidth="1"/>
    <col min="11777" max="11777" width="19.875" customWidth="1"/>
    <col min="11778" max="11782" width="8.875" customWidth="1"/>
    <col min="11783" max="11789" width="0" hidden="1" customWidth="1"/>
    <col min="11790" max="11790" width="52.625" customWidth="1"/>
    <col min="12032" max="12032" width="64" customWidth="1"/>
    <col min="12033" max="12033" width="19.875" customWidth="1"/>
    <col min="12034" max="12038" width="8.875" customWidth="1"/>
    <col min="12039" max="12045" width="0" hidden="1" customWidth="1"/>
    <col min="12046" max="12046" width="52.625" customWidth="1"/>
    <col min="12288" max="12288" width="64" customWidth="1"/>
    <col min="12289" max="12289" width="19.875" customWidth="1"/>
    <col min="12290" max="12294" width="8.875" customWidth="1"/>
    <col min="12295" max="12301" width="0" hidden="1" customWidth="1"/>
    <col min="12302" max="12302" width="52.625" customWidth="1"/>
    <col min="12544" max="12544" width="64" customWidth="1"/>
    <col min="12545" max="12545" width="19.875" customWidth="1"/>
    <col min="12546" max="12550" width="8.875" customWidth="1"/>
    <col min="12551" max="12557" width="0" hidden="1" customWidth="1"/>
    <col min="12558" max="12558" width="52.625" customWidth="1"/>
    <col min="12800" max="12800" width="64" customWidth="1"/>
    <col min="12801" max="12801" width="19.875" customWidth="1"/>
    <col min="12802" max="12806" width="8.875" customWidth="1"/>
    <col min="12807" max="12813" width="0" hidden="1" customWidth="1"/>
    <col min="12814" max="12814" width="52.625" customWidth="1"/>
    <col min="13056" max="13056" width="64" customWidth="1"/>
    <col min="13057" max="13057" width="19.875" customWidth="1"/>
    <col min="13058" max="13062" width="8.875" customWidth="1"/>
    <col min="13063" max="13069" width="0" hidden="1" customWidth="1"/>
    <col min="13070" max="13070" width="52.625" customWidth="1"/>
    <col min="13312" max="13312" width="64" customWidth="1"/>
    <col min="13313" max="13313" width="19.875" customWidth="1"/>
    <col min="13314" max="13318" width="8.875" customWidth="1"/>
    <col min="13319" max="13325" width="0" hidden="1" customWidth="1"/>
    <col min="13326" max="13326" width="52.625" customWidth="1"/>
    <col min="13568" max="13568" width="64" customWidth="1"/>
    <col min="13569" max="13569" width="19.875" customWidth="1"/>
    <col min="13570" max="13574" width="8.875" customWidth="1"/>
    <col min="13575" max="13581" width="0" hidden="1" customWidth="1"/>
    <col min="13582" max="13582" width="52.625" customWidth="1"/>
    <col min="13824" max="13824" width="64" customWidth="1"/>
    <col min="13825" max="13825" width="19.875" customWidth="1"/>
    <col min="13826" max="13830" width="8.875" customWidth="1"/>
    <col min="13831" max="13837" width="0" hidden="1" customWidth="1"/>
    <col min="13838" max="13838" width="52.625" customWidth="1"/>
    <col min="14080" max="14080" width="64" customWidth="1"/>
    <col min="14081" max="14081" width="19.875" customWidth="1"/>
    <col min="14082" max="14086" width="8.875" customWidth="1"/>
    <col min="14087" max="14093" width="0" hidden="1" customWidth="1"/>
    <col min="14094" max="14094" width="52.625" customWidth="1"/>
    <col min="14336" max="14336" width="64" customWidth="1"/>
    <col min="14337" max="14337" width="19.875" customWidth="1"/>
    <col min="14338" max="14342" width="8.875" customWidth="1"/>
    <col min="14343" max="14349" width="0" hidden="1" customWidth="1"/>
    <col min="14350" max="14350" width="52.625" customWidth="1"/>
    <col min="14592" max="14592" width="64" customWidth="1"/>
    <col min="14593" max="14593" width="19.875" customWidth="1"/>
    <col min="14594" max="14598" width="8.875" customWidth="1"/>
    <col min="14599" max="14605" width="0" hidden="1" customWidth="1"/>
    <col min="14606" max="14606" width="52.625" customWidth="1"/>
    <col min="14848" max="14848" width="64" customWidth="1"/>
    <col min="14849" max="14849" width="19.875" customWidth="1"/>
    <col min="14850" max="14854" width="8.875" customWidth="1"/>
    <col min="14855" max="14861" width="0" hidden="1" customWidth="1"/>
    <col min="14862" max="14862" width="52.625" customWidth="1"/>
    <col min="15104" max="15104" width="64" customWidth="1"/>
    <col min="15105" max="15105" width="19.875" customWidth="1"/>
    <col min="15106" max="15110" width="8.875" customWidth="1"/>
    <col min="15111" max="15117" width="0" hidden="1" customWidth="1"/>
    <col min="15118" max="15118" width="52.625" customWidth="1"/>
    <col min="15360" max="15360" width="64" customWidth="1"/>
    <col min="15361" max="15361" width="19.875" customWidth="1"/>
    <col min="15362" max="15366" width="8.875" customWidth="1"/>
    <col min="15367" max="15373" width="0" hidden="1" customWidth="1"/>
    <col min="15374" max="15374" width="52.625" customWidth="1"/>
    <col min="15616" max="15616" width="64" customWidth="1"/>
    <col min="15617" max="15617" width="19.875" customWidth="1"/>
    <col min="15618" max="15622" width="8.875" customWidth="1"/>
    <col min="15623" max="15629" width="0" hidden="1" customWidth="1"/>
    <col min="15630" max="15630" width="52.625" customWidth="1"/>
    <col min="15872" max="15872" width="64" customWidth="1"/>
    <col min="15873" max="15873" width="19.875" customWidth="1"/>
    <col min="15874" max="15878" width="8.875" customWidth="1"/>
    <col min="15879" max="15885" width="0" hidden="1" customWidth="1"/>
    <col min="15886" max="15886" width="52.625" customWidth="1"/>
    <col min="16128" max="16128" width="64" customWidth="1"/>
    <col min="16129" max="16129" width="19.875" customWidth="1"/>
    <col min="16130" max="16134" width="8.875" customWidth="1"/>
    <col min="16135" max="16141" width="0" hidden="1" customWidth="1"/>
    <col min="16142" max="16142" width="52.625" customWidth="1"/>
  </cols>
  <sheetData>
    <row r="1" spans="1:14" ht="32.1" customHeight="1">
      <c r="A1" s="394" t="s">
        <v>562</v>
      </c>
      <c r="B1" s="394"/>
      <c r="C1" s="395"/>
      <c r="D1" s="395"/>
      <c r="E1" s="395"/>
      <c r="F1" s="395"/>
      <c r="G1" s="291"/>
      <c r="H1" s="291"/>
      <c r="I1" s="291"/>
      <c r="J1" s="291"/>
      <c r="K1" s="291"/>
      <c r="L1" s="291"/>
      <c r="M1" s="291"/>
      <c r="N1" s="329"/>
    </row>
    <row r="2" spans="1:14" ht="36">
      <c r="A2" s="307" t="s">
        <v>491</v>
      </c>
      <c r="B2" s="307"/>
      <c r="C2" s="307" t="s">
        <v>2</v>
      </c>
      <c r="D2" s="307" t="s">
        <v>3</v>
      </c>
      <c r="E2" s="307" t="s">
        <v>5</v>
      </c>
      <c r="F2" s="307" t="s">
        <v>492</v>
      </c>
      <c r="G2" s="307" t="s">
        <v>564</v>
      </c>
      <c r="H2" s="307" t="s">
        <v>565</v>
      </c>
      <c r="I2" s="307" t="s">
        <v>566</v>
      </c>
      <c r="J2" s="307" t="s">
        <v>567</v>
      </c>
      <c r="K2" s="307" t="s">
        <v>563</v>
      </c>
      <c r="L2" s="307" t="s">
        <v>568</v>
      </c>
      <c r="M2" s="307" t="s">
        <v>569</v>
      </c>
      <c r="N2" s="330" t="s">
        <v>699</v>
      </c>
    </row>
    <row r="3" spans="1:14">
      <c r="A3" s="296" t="s">
        <v>493</v>
      </c>
      <c r="B3" s="308"/>
      <c r="C3" s="297">
        <f>C4+C32</f>
        <v>216</v>
      </c>
      <c r="D3" s="297">
        <f>D4+D32</f>
        <v>284</v>
      </c>
      <c r="E3" s="297"/>
      <c r="F3" s="297">
        <v>60</v>
      </c>
      <c r="G3" s="297">
        <v>1124</v>
      </c>
      <c r="H3" s="297">
        <v>499.04000186920166</v>
      </c>
      <c r="I3" s="297"/>
      <c r="J3" s="297"/>
      <c r="K3" s="297"/>
      <c r="L3" s="297">
        <v>1988</v>
      </c>
      <c r="M3" s="297">
        <v>0</v>
      </c>
      <c r="N3" s="297"/>
    </row>
    <row r="4" spans="1:14">
      <c r="A4" s="298" t="s">
        <v>165</v>
      </c>
      <c r="B4" s="309"/>
      <c r="C4" s="299">
        <f>SUM(C5:C31)</f>
        <v>116</v>
      </c>
      <c r="D4" s="309">
        <v>138</v>
      </c>
      <c r="E4" s="299"/>
      <c r="F4" s="299">
        <v>30</v>
      </c>
      <c r="G4" s="299">
        <f>SUM(G6:G27)</f>
        <v>130</v>
      </c>
      <c r="H4" s="299">
        <f>SUM(H6:H27)</f>
        <v>107.6800000667572</v>
      </c>
      <c r="I4" s="299"/>
      <c r="J4" s="299"/>
      <c r="K4" s="299"/>
      <c r="L4" s="299">
        <v>990</v>
      </c>
      <c r="M4" s="299">
        <v>0</v>
      </c>
      <c r="N4" s="299"/>
    </row>
    <row r="5" spans="1:14">
      <c r="A5" s="310" t="s">
        <v>570</v>
      </c>
      <c r="B5" s="311"/>
      <c r="C5" s="301"/>
      <c r="D5" s="301"/>
      <c r="E5" s="301"/>
      <c r="F5" s="301">
        <v>6</v>
      </c>
      <c r="G5" s="301"/>
      <c r="H5" s="301"/>
      <c r="I5" s="301"/>
      <c r="J5" s="301"/>
      <c r="K5" s="301"/>
      <c r="L5" s="301">
        <v>123</v>
      </c>
      <c r="M5" s="301">
        <v>0</v>
      </c>
      <c r="N5" s="301"/>
    </row>
    <row r="6" spans="1:14">
      <c r="A6" s="304" t="s">
        <v>571</v>
      </c>
      <c r="B6" s="312" t="s">
        <v>572</v>
      </c>
      <c r="C6" s="305">
        <v>4</v>
      </c>
      <c r="D6" s="305">
        <v>9</v>
      </c>
      <c r="E6" s="388">
        <v>3</v>
      </c>
      <c r="F6" s="305"/>
      <c r="G6" s="305"/>
      <c r="H6" s="305"/>
      <c r="I6" s="305"/>
      <c r="J6" s="305"/>
      <c r="K6" s="305"/>
      <c r="L6" s="305"/>
      <c r="M6" s="305"/>
      <c r="N6" s="378" t="s">
        <v>573</v>
      </c>
    </row>
    <row r="7" spans="1:14">
      <c r="A7" s="304" t="s">
        <v>571</v>
      </c>
      <c r="B7" s="312" t="s">
        <v>574</v>
      </c>
      <c r="C7" s="305">
        <v>6</v>
      </c>
      <c r="D7" s="305"/>
      <c r="E7" s="388"/>
      <c r="F7" s="305"/>
      <c r="G7" s="305"/>
      <c r="H7" s="305"/>
      <c r="I7" s="305"/>
      <c r="J7" s="305"/>
      <c r="K7" s="305"/>
      <c r="L7" s="305"/>
      <c r="M7" s="305"/>
      <c r="N7" s="378"/>
    </row>
    <row r="8" spans="1:14" ht="15.95" customHeight="1">
      <c r="A8" s="304" t="s">
        <v>575</v>
      </c>
      <c r="B8" s="312" t="s">
        <v>576</v>
      </c>
      <c r="C8" s="305">
        <v>16</v>
      </c>
      <c r="D8" s="305"/>
      <c r="E8" s="388">
        <v>3</v>
      </c>
      <c r="F8" s="305"/>
      <c r="G8" s="305"/>
      <c r="H8" s="305"/>
      <c r="I8" s="305"/>
      <c r="J8" s="305"/>
      <c r="K8" s="305"/>
      <c r="L8" s="305"/>
      <c r="M8" s="305"/>
      <c r="N8" s="378" t="s">
        <v>577</v>
      </c>
    </row>
    <row r="9" spans="1:14" ht="12.95" customHeight="1">
      <c r="A9" s="304" t="s">
        <v>575</v>
      </c>
      <c r="B9" s="312" t="s">
        <v>578</v>
      </c>
      <c r="C9" s="305"/>
      <c r="D9" s="305">
        <v>12</v>
      </c>
      <c r="E9" s="388"/>
      <c r="F9" s="305"/>
      <c r="G9" s="305">
        <v>16</v>
      </c>
      <c r="H9" s="305">
        <v>16</v>
      </c>
      <c r="I9" s="305">
        <v>0</v>
      </c>
      <c r="J9" s="305" t="s">
        <v>579</v>
      </c>
      <c r="K9" s="305">
        <v>1</v>
      </c>
      <c r="L9" s="305">
        <v>24</v>
      </c>
      <c r="M9" s="305">
        <v>0</v>
      </c>
      <c r="N9" s="378"/>
    </row>
    <row r="10" spans="1:14">
      <c r="A10" s="310" t="s">
        <v>580</v>
      </c>
      <c r="B10" s="311"/>
      <c r="C10" s="301"/>
      <c r="D10" s="301"/>
      <c r="E10" s="301"/>
      <c r="F10" s="301">
        <v>9</v>
      </c>
      <c r="G10" s="301"/>
      <c r="H10" s="301"/>
      <c r="I10" s="301"/>
      <c r="J10" s="301"/>
      <c r="K10" s="301"/>
      <c r="L10" s="301">
        <v>567</v>
      </c>
      <c r="M10" s="301">
        <v>0</v>
      </c>
      <c r="N10" s="301"/>
    </row>
    <row r="11" spans="1:14">
      <c r="A11" s="304" t="s">
        <v>571</v>
      </c>
      <c r="B11" s="312" t="s">
        <v>581</v>
      </c>
      <c r="C11" s="305">
        <v>2</v>
      </c>
      <c r="D11" s="305"/>
      <c r="E11" s="388">
        <v>3</v>
      </c>
      <c r="F11" s="305"/>
      <c r="G11" s="305">
        <v>10</v>
      </c>
      <c r="H11" s="305">
        <v>10</v>
      </c>
      <c r="I11" s="305">
        <v>0</v>
      </c>
      <c r="J11" s="305" t="s">
        <v>579</v>
      </c>
      <c r="K11" s="305">
        <v>1</v>
      </c>
      <c r="L11" s="305">
        <v>15</v>
      </c>
      <c r="M11" s="305">
        <v>0</v>
      </c>
      <c r="N11" s="378" t="s">
        <v>573</v>
      </c>
    </row>
    <row r="12" spans="1:14">
      <c r="A12" s="304" t="s">
        <v>571</v>
      </c>
      <c r="B12" s="312" t="s">
        <v>572</v>
      </c>
      <c r="C12" s="305">
        <v>4</v>
      </c>
      <c r="D12" s="305">
        <v>9</v>
      </c>
      <c r="E12" s="388"/>
      <c r="F12" s="305"/>
      <c r="G12" s="305"/>
      <c r="H12" s="305"/>
      <c r="I12" s="305"/>
      <c r="J12" s="305"/>
      <c r="K12" s="305"/>
      <c r="L12" s="305"/>
      <c r="M12" s="305"/>
      <c r="N12" s="378"/>
    </row>
    <row r="13" spans="1:14">
      <c r="A13" s="304" t="s">
        <v>571</v>
      </c>
      <c r="B13" s="312" t="s">
        <v>582</v>
      </c>
      <c r="C13" s="305">
        <v>4</v>
      </c>
      <c r="D13" s="305"/>
      <c r="E13" s="388"/>
      <c r="F13" s="305"/>
      <c r="G13" s="305"/>
      <c r="H13" s="305"/>
      <c r="I13" s="305"/>
      <c r="J13" s="305"/>
      <c r="K13" s="305"/>
      <c r="L13" s="305"/>
      <c r="M13" s="305"/>
      <c r="N13" s="378"/>
    </row>
    <row r="14" spans="1:14">
      <c r="A14" s="304" t="s">
        <v>99</v>
      </c>
      <c r="B14" s="312" t="s">
        <v>583</v>
      </c>
      <c r="C14" s="305"/>
      <c r="D14" s="305">
        <v>24</v>
      </c>
      <c r="E14" s="305">
        <v>3</v>
      </c>
      <c r="F14" s="305"/>
      <c r="G14" s="305">
        <v>24</v>
      </c>
      <c r="H14" s="305">
        <v>1.6800000667572021</v>
      </c>
      <c r="I14" s="305">
        <v>0</v>
      </c>
      <c r="J14" s="305" t="s">
        <v>579</v>
      </c>
      <c r="K14" s="305">
        <v>1</v>
      </c>
      <c r="L14" s="305">
        <v>24</v>
      </c>
      <c r="M14" s="305">
        <v>0</v>
      </c>
      <c r="N14" s="331" t="s">
        <v>584</v>
      </c>
    </row>
    <row r="15" spans="1:14">
      <c r="A15" s="304" t="s">
        <v>585</v>
      </c>
      <c r="B15" s="312" t="s">
        <v>586</v>
      </c>
      <c r="C15" s="305">
        <v>8</v>
      </c>
      <c r="D15" s="305">
        <v>10</v>
      </c>
      <c r="E15" s="388">
        <v>3</v>
      </c>
      <c r="F15" s="305"/>
      <c r="G15" s="305">
        <v>8</v>
      </c>
      <c r="H15" s="305">
        <v>8</v>
      </c>
      <c r="I15" s="305">
        <v>0</v>
      </c>
      <c r="J15" s="305" t="s">
        <v>579</v>
      </c>
      <c r="K15" s="305">
        <v>1</v>
      </c>
      <c r="L15" s="305">
        <v>12</v>
      </c>
      <c r="M15" s="305">
        <v>0</v>
      </c>
      <c r="N15" s="378" t="s">
        <v>587</v>
      </c>
    </row>
    <row r="16" spans="1:14">
      <c r="A16" s="304" t="s">
        <v>588</v>
      </c>
      <c r="B16" s="312" t="s">
        <v>589</v>
      </c>
      <c r="C16" s="305">
        <v>8</v>
      </c>
      <c r="D16" s="305">
        <v>10</v>
      </c>
      <c r="E16" s="390"/>
      <c r="F16" s="305"/>
      <c r="G16" s="305">
        <v>8</v>
      </c>
      <c r="H16" s="305">
        <v>8</v>
      </c>
      <c r="I16" s="305">
        <v>0</v>
      </c>
      <c r="J16" s="305" t="s">
        <v>579</v>
      </c>
      <c r="K16" s="305">
        <v>1</v>
      </c>
      <c r="L16" s="305">
        <v>12</v>
      </c>
      <c r="M16" s="305">
        <v>0</v>
      </c>
      <c r="N16" s="378"/>
    </row>
    <row r="17" spans="1:14">
      <c r="A17" s="304" t="s">
        <v>590</v>
      </c>
      <c r="B17" s="312" t="s">
        <v>591</v>
      </c>
      <c r="C17" s="305">
        <v>8</v>
      </c>
      <c r="D17" s="305">
        <v>10</v>
      </c>
      <c r="E17" s="390"/>
      <c r="F17" s="305"/>
      <c r="G17" s="305"/>
      <c r="H17" s="305"/>
      <c r="I17" s="305"/>
      <c r="J17" s="305"/>
      <c r="K17" s="305"/>
      <c r="L17" s="305"/>
      <c r="M17" s="305"/>
      <c r="N17" s="378"/>
    </row>
    <row r="18" spans="1:14">
      <c r="A18" s="304" t="s">
        <v>590</v>
      </c>
      <c r="B18" s="312" t="s">
        <v>592</v>
      </c>
      <c r="C18" s="305"/>
      <c r="D18" s="305">
        <v>10</v>
      </c>
      <c r="E18" s="390"/>
      <c r="F18" s="305"/>
      <c r="G18" s="305">
        <v>8</v>
      </c>
      <c r="H18" s="305">
        <v>8</v>
      </c>
      <c r="I18" s="305">
        <v>0</v>
      </c>
      <c r="J18" s="305" t="s">
        <v>579</v>
      </c>
      <c r="K18" s="305">
        <v>1</v>
      </c>
      <c r="L18" s="305">
        <v>12</v>
      </c>
      <c r="M18" s="305">
        <v>0</v>
      </c>
      <c r="N18" s="378"/>
    </row>
    <row r="19" spans="1:14">
      <c r="A19" s="310" t="s">
        <v>593</v>
      </c>
      <c r="B19" s="311"/>
      <c r="C19" s="301"/>
      <c r="D19" s="301"/>
      <c r="E19" s="301"/>
      <c r="F19" s="301">
        <v>9</v>
      </c>
      <c r="G19" s="301"/>
      <c r="H19" s="301"/>
      <c r="I19" s="301"/>
      <c r="J19" s="301"/>
      <c r="K19" s="301"/>
      <c r="L19" s="301">
        <v>204</v>
      </c>
      <c r="M19" s="301">
        <v>0</v>
      </c>
      <c r="N19" s="301"/>
    </row>
    <row r="20" spans="1:14">
      <c r="A20" s="304" t="s">
        <v>594</v>
      </c>
      <c r="B20" s="312" t="s">
        <v>595</v>
      </c>
      <c r="C20" s="305">
        <v>4</v>
      </c>
      <c r="D20" s="305">
        <v>12</v>
      </c>
      <c r="E20" s="388">
        <v>3</v>
      </c>
      <c r="F20" s="305"/>
      <c r="G20" s="305">
        <v>8</v>
      </c>
      <c r="H20" s="305">
        <v>8</v>
      </c>
      <c r="I20" s="305">
        <v>0</v>
      </c>
      <c r="J20" s="305" t="s">
        <v>579</v>
      </c>
      <c r="K20" s="305">
        <v>1</v>
      </c>
      <c r="L20" s="305">
        <v>12</v>
      </c>
      <c r="M20" s="305">
        <v>0</v>
      </c>
      <c r="N20" s="378" t="s">
        <v>653</v>
      </c>
    </row>
    <row r="21" spans="1:14">
      <c r="A21" s="304" t="s">
        <v>594</v>
      </c>
      <c r="B21" s="312" t="s">
        <v>597</v>
      </c>
      <c r="C21" s="305">
        <v>4</v>
      </c>
      <c r="D21" s="305">
        <v>12</v>
      </c>
      <c r="E21" s="388"/>
      <c r="F21" s="305"/>
      <c r="G21" s="305"/>
      <c r="H21" s="305"/>
      <c r="I21" s="305"/>
      <c r="J21" s="305"/>
      <c r="K21" s="305"/>
      <c r="L21" s="305"/>
      <c r="M21" s="305"/>
      <c r="N21" s="378"/>
    </row>
    <row r="22" spans="1:14">
      <c r="A22" s="304" t="s">
        <v>514</v>
      </c>
      <c r="B22" s="312" t="s">
        <v>598</v>
      </c>
      <c r="C22" s="305">
        <v>16</v>
      </c>
      <c r="D22" s="305">
        <v>12</v>
      </c>
      <c r="E22" s="388">
        <v>3</v>
      </c>
      <c r="F22" s="305"/>
      <c r="G22" s="305"/>
      <c r="H22" s="305"/>
      <c r="I22" s="305"/>
      <c r="J22" s="305"/>
      <c r="K22" s="305"/>
      <c r="L22" s="305"/>
      <c r="M22" s="305"/>
      <c r="N22" s="378" t="s">
        <v>653</v>
      </c>
    </row>
    <row r="23" spans="1:14">
      <c r="A23" s="304" t="s">
        <v>514</v>
      </c>
      <c r="B23" s="312" t="s">
        <v>595</v>
      </c>
      <c r="C23" s="305"/>
      <c r="D23" s="305">
        <v>12</v>
      </c>
      <c r="E23" s="388"/>
      <c r="F23" s="305"/>
      <c r="G23" s="305">
        <v>16</v>
      </c>
      <c r="H23" s="305">
        <v>16</v>
      </c>
      <c r="I23" s="305">
        <v>0</v>
      </c>
      <c r="J23" s="305" t="s">
        <v>579</v>
      </c>
      <c r="K23" s="305">
        <v>1</v>
      </c>
      <c r="L23" s="305">
        <v>24</v>
      </c>
      <c r="M23" s="305">
        <v>0</v>
      </c>
      <c r="N23" s="378"/>
    </row>
    <row r="24" spans="1:14">
      <c r="A24" s="304" t="s">
        <v>514</v>
      </c>
      <c r="B24" s="312" t="s">
        <v>597</v>
      </c>
      <c r="C24" s="305"/>
      <c r="D24" s="305">
        <v>12</v>
      </c>
      <c r="E24" s="388"/>
      <c r="F24" s="305"/>
      <c r="G24" s="305"/>
      <c r="H24" s="305"/>
      <c r="I24" s="305"/>
      <c r="J24" s="305"/>
      <c r="K24" s="305"/>
      <c r="L24" s="305"/>
      <c r="M24" s="305"/>
      <c r="N24" s="378"/>
    </row>
    <row r="25" spans="1:14">
      <c r="A25" s="304" t="s">
        <v>509</v>
      </c>
      <c r="B25" s="312" t="s">
        <v>599</v>
      </c>
      <c r="C25" s="305">
        <v>16</v>
      </c>
      <c r="D25" s="305">
        <v>12</v>
      </c>
      <c r="E25" s="305">
        <v>3</v>
      </c>
      <c r="F25" s="305"/>
      <c r="G25" s="305">
        <v>16</v>
      </c>
      <c r="H25" s="305">
        <v>16</v>
      </c>
      <c r="I25" s="305">
        <v>0</v>
      </c>
      <c r="J25" s="305" t="s">
        <v>579</v>
      </c>
      <c r="K25" s="305">
        <v>1</v>
      </c>
      <c r="L25" s="305">
        <v>24</v>
      </c>
      <c r="M25" s="305">
        <v>0</v>
      </c>
      <c r="N25" s="331" t="s">
        <v>653</v>
      </c>
    </row>
    <row r="26" spans="1:14">
      <c r="A26" s="310" t="s">
        <v>600</v>
      </c>
      <c r="B26" s="311"/>
      <c r="C26" s="301"/>
      <c r="D26" s="301"/>
      <c r="E26" s="301"/>
      <c r="F26" s="301">
        <v>6</v>
      </c>
      <c r="G26" s="301"/>
      <c r="H26" s="301"/>
      <c r="I26" s="301"/>
      <c r="J26" s="301"/>
      <c r="K26" s="301"/>
      <c r="L26" s="301">
        <v>96</v>
      </c>
      <c r="M26" s="301">
        <v>0</v>
      </c>
      <c r="N26" s="301"/>
    </row>
    <row r="27" spans="1:14">
      <c r="A27" s="304" t="s">
        <v>601</v>
      </c>
      <c r="B27" s="312" t="s">
        <v>602</v>
      </c>
      <c r="C27" s="305">
        <v>5</v>
      </c>
      <c r="D27" s="305">
        <v>6</v>
      </c>
      <c r="E27" s="388">
        <v>6</v>
      </c>
      <c r="F27" s="305"/>
      <c r="G27" s="305">
        <v>16</v>
      </c>
      <c r="H27" s="305">
        <v>16</v>
      </c>
      <c r="I27" s="305">
        <v>0</v>
      </c>
      <c r="J27" s="305" t="s">
        <v>579</v>
      </c>
      <c r="K27" s="305">
        <v>1</v>
      </c>
      <c r="L27" s="305">
        <v>24</v>
      </c>
      <c r="M27" s="305">
        <v>0</v>
      </c>
      <c r="N27" s="378" t="s">
        <v>669</v>
      </c>
    </row>
    <row r="28" spans="1:14">
      <c r="A28" s="304" t="s">
        <v>601</v>
      </c>
      <c r="B28" s="312" t="s">
        <v>603</v>
      </c>
      <c r="C28" s="305">
        <v>5</v>
      </c>
      <c r="D28" s="305">
        <v>6</v>
      </c>
      <c r="E28" s="388"/>
      <c r="F28" s="305"/>
      <c r="G28" s="305"/>
      <c r="H28" s="305"/>
      <c r="I28" s="305"/>
      <c r="J28" s="305"/>
      <c r="K28" s="305"/>
      <c r="L28" s="305"/>
      <c r="M28" s="305"/>
      <c r="N28" s="378"/>
    </row>
    <row r="29" spans="1:14">
      <c r="A29" s="304" t="s">
        <v>601</v>
      </c>
      <c r="B29" s="312" t="s">
        <v>604</v>
      </c>
      <c r="C29" s="305">
        <v>3</v>
      </c>
      <c r="D29" s="305">
        <v>6</v>
      </c>
      <c r="E29" s="388"/>
      <c r="F29" s="305"/>
      <c r="G29" s="305"/>
      <c r="H29" s="305"/>
      <c r="I29" s="305"/>
      <c r="J29" s="305"/>
      <c r="K29" s="305"/>
      <c r="L29" s="305"/>
      <c r="M29" s="305"/>
      <c r="N29" s="378"/>
    </row>
    <row r="30" spans="1:14">
      <c r="A30" s="304" t="s">
        <v>601</v>
      </c>
      <c r="B30" s="312" t="s">
        <v>581</v>
      </c>
      <c r="C30" s="305">
        <v>2</v>
      </c>
      <c r="D30" s="305">
        <v>6</v>
      </c>
      <c r="E30" s="388"/>
      <c r="F30" s="305"/>
      <c r="G30" s="305"/>
      <c r="H30" s="305"/>
      <c r="I30" s="305"/>
      <c r="J30" s="305"/>
      <c r="K30" s="305"/>
      <c r="L30" s="305"/>
      <c r="M30" s="305"/>
      <c r="N30" s="378"/>
    </row>
    <row r="31" spans="1:14">
      <c r="A31" s="304" t="s">
        <v>601</v>
      </c>
      <c r="B31" s="312" t="s">
        <v>605</v>
      </c>
      <c r="C31" s="305">
        <v>1</v>
      </c>
      <c r="D31" s="305">
        <v>6</v>
      </c>
      <c r="E31" s="388"/>
      <c r="F31" s="305"/>
      <c r="G31" s="305"/>
      <c r="H31" s="305"/>
      <c r="I31" s="305"/>
      <c r="J31" s="305"/>
      <c r="K31" s="305"/>
      <c r="L31" s="305"/>
      <c r="M31" s="305"/>
      <c r="N31" s="378"/>
    </row>
    <row r="32" spans="1:14">
      <c r="A32" s="298" t="s">
        <v>171</v>
      </c>
      <c r="B32" s="309"/>
      <c r="C32" s="299">
        <f>SUM(C33:C60)</f>
        <v>100</v>
      </c>
      <c r="D32" s="299">
        <v>146</v>
      </c>
      <c r="E32" s="299"/>
      <c r="F32" s="299">
        <v>30</v>
      </c>
      <c r="G32" s="299">
        <f>SUM(G34:G58)</f>
        <v>136</v>
      </c>
      <c r="H32" s="299">
        <f>SUM(H34:H58)</f>
        <v>113.6800000667572</v>
      </c>
      <c r="I32" s="299"/>
      <c r="J32" s="299"/>
      <c r="K32" s="299"/>
      <c r="L32" s="299">
        <v>998</v>
      </c>
      <c r="M32" s="299">
        <v>0</v>
      </c>
      <c r="N32" s="299"/>
    </row>
    <row r="33" spans="1:18">
      <c r="A33" s="310" t="s">
        <v>606</v>
      </c>
      <c r="B33" s="311"/>
      <c r="C33" s="301"/>
      <c r="D33" s="301"/>
      <c r="E33" s="301"/>
      <c r="F33" s="301">
        <v>4</v>
      </c>
      <c r="G33" s="301"/>
      <c r="H33" s="301"/>
      <c r="I33" s="301"/>
      <c r="J33" s="301"/>
      <c r="K33" s="301"/>
      <c r="L33" s="301">
        <v>86</v>
      </c>
      <c r="M33" s="301">
        <v>0</v>
      </c>
      <c r="N33" s="301"/>
    </row>
    <row r="34" spans="1:18">
      <c r="A34" s="304" t="s">
        <v>521</v>
      </c>
      <c r="B34" s="312" t="s">
        <v>607</v>
      </c>
      <c r="C34" s="305">
        <v>8</v>
      </c>
      <c r="D34" s="305"/>
      <c r="E34" s="388">
        <v>2</v>
      </c>
      <c r="F34" s="305"/>
      <c r="G34" s="305">
        <v>8</v>
      </c>
      <c r="H34" s="305">
        <v>8</v>
      </c>
      <c r="I34" s="305">
        <v>0</v>
      </c>
      <c r="J34" s="305" t="s">
        <v>579</v>
      </c>
      <c r="K34" s="305">
        <v>1</v>
      </c>
      <c r="L34" s="305">
        <v>12</v>
      </c>
      <c r="M34" s="305">
        <v>0</v>
      </c>
      <c r="N34" s="378" t="s">
        <v>608</v>
      </c>
    </row>
    <row r="35" spans="1:18">
      <c r="A35" s="304" t="s">
        <v>521</v>
      </c>
      <c r="B35" s="312" t="s">
        <v>609</v>
      </c>
      <c r="C35" s="305"/>
      <c r="D35" s="305">
        <v>6</v>
      </c>
      <c r="E35" s="388"/>
      <c r="F35" s="305"/>
      <c r="G35" s="305"/>
      <c r="H35" s="305"/>
      <c r="I35" s="305"/>
      <c r="J35" s="305"/>
      <c r="K35" s="305"/>
      <c r="L35" s="305"/>
      <c r="M35" s="305"/>
      <c r="N35" s="378"/>
    </row>
    <row r="36" spans="1:18" ht="12.95" customHeight="1">
      <c r="A36" s="304" t="s">
        <v>610</v>
      </c>
      <c r="B36" s="312" t="s">
        <v>602</v>
      </c>
      <c r="C36" s="305">
        <v>6</v>
      </c>
      <c r="D36" s="305">
        <v>8</v>
      </c>
      <c r="E36" s="388">
        <v>2</v>
      </c>
      <c r="F36" s="305"/>
      <c r="G36" s="305"/>
      <c r="H36" s="305"/>
      <c r="I36" s="305"/>
      <c r="J36" s="305"/>
      <c r="K36" s="305"/>
      <c r="L36" s="305"/>
      <c r="M36" s="305"/>
      <c r="N36" s="389" t="s">
        <v>653</v>
      </c>
    </row>
    <row r="37" spans="1:18" ht="12.95" customHeight="1">
      <c r="A37" s="304" t="s">
        <v>610</v>
      </c>
      <c r="B37" s="312" t="s">
        <v>603</v>
      </c>
      <c r="C37" s="305">
        <v>6</v>
      </c>
      <c r="D37" s="305">
        <v>8</v>
      </c>
      <c r="E37" s="388"/>
      <c r="F37" s="305"/>
      <c r="G37" s="305">
        <v>12</v>
      </c>
      <c r="H37" s="305">
        <v>12</v>
      </c>
      <c r="I37" s="305">
        <v>0</v>
      </c>
      <c r="J37" s="305" t="s">
        <v>579</v>
      </c>
      <c r="K37" s="305">
        <v>1</v>
      </c>
      <c r="L37" s="305">
        <v>18</v>
      </c>
      <c r="M37" s="305">
        <v>0</v>
      </c>
      <c r="N37" s="389"/>
    </row>
    <row r="38" spans="1:18">
      <c r="A38" s="310" t="s">
        <v>611</v>
      </c>
      <c r="B38" s="311"/>
      <c r="C38" s="301"/>
      <c r="D38" s="301"/>
      <c r="E38" s="301"/>
      <c r="F38" s="301">
        <v>15</v>
      </c>
      <c r="G38" s="301"/>
      <c r="H38" s="301"/>
      <c r="I38" s="301"/>
      <c r="J38" s="301"/>
      <c r="K38" s="301"/>
      <c r="L38" s="301">
        <v>660</v>
      </c>
      <c r="M38" s="301">
        <v>0</v>
      </c>
      <c r="N38" s="301"/>
    </row>
    <row r="39" spans="1:18">
      <c r="A39" s="304" t="s">
        <v>612</v>
      </c>
      <c r="B39" s="312" t="s">
        <v>581</v>
      </c>
      <c r="C39" s="305">
        <v>2</v>
      </c>
      <c r="D39" s="305">
        <v>15</v>
      </c>
      <c r="E39" s="388">
        <v>9</v>
      </c>
      <c r="F39" s="305"/>
      <c r="G39" s="305">
        <v>16</v>
      </c>
      <c r="H39" s="305">
        <v>16</v>
      </c>
      <c r="I39" s="305">
        <v>0</v>
      </c>
      <c r="J39" s="305" t="s">
        <v>579</v>
      </c>
      <c r="K39" s="305">
        <v>1</v>
      </c>
      <c r="L39" s="305">
        <v>24</v>
      </c>
      <c r="M39" s="305">
        <v>0</v>
      </c>
      <c r="N39" s="378" t="s">
        <v>613</v>
      </c>
    </row>
    <row r="40" spans="1:18">
      <c r="A40" s="304" t="s">
        <v>612</v>
      </c>
      <c r="B40" s="312" t="s">
        <v>603</v>
      </c>
      <c r="C40" s="305">
        <v>1</v>
      </c>
      <c r="D40" s="305">
        <v>15</v>
      </c>
      <c r="E40" s="388"/>
      <c r="F40" s="305"/>
      <c r="G40" s="305"/>
      <c r="H40" s="305"/>
      <c r="I40" s="305"/>
      <c r="J40" s="305"/>
      <c r="K40" s="305"/>
      <c r="L40" s="305"/>
      <c r="M40" s="305"/>
      <c r="N40" s="378"/>
    </row>
    <row r="41" spans="1:18">
      <c r="A41" s="304" t="s">
        <v>612</v>
      </c>
      <c r="B41" s="312" t="s">
        <v>604</v>
      </c>
      <c r="C41" s="305">
        <v>5</v>
      </c>
      <c r="D41" s="305">
        <v>15</v>
      </c>
      <c r="E41" s="388"/>
      <c r="F41" s="305"/>
      <c r="G41" s="305"/>
      <c r="H41" s="305"/>
      <c r="I41" s="305"/>
      <c r="J41" s="305"/>
      <c r="K41" s="305"/>
      <c r="L41" s="305"/>
      <c r="M41" s="305"/>
      <c r="N41" s="378"/>
    </row>
    <row r="42" spans="1:18" ht="15" customHeight="1">
      <c r="A42" s="304" t="s">
        <v>612</v>
      </c>
      <c r="B42" s="312" t="s">
        <v>614</v>
      </c>
      <c r="C42" s="305">
        <v>1</v>
      </c>
      <c r="D42" s="305">
        <v>15</v>
      </c>
      <c r="E42" s="388"/>
      <c r="F42" s="305"/>
      <c r="G42" s="305"/>
      <c r="H42" s="305"/>
      <c r="I42" s="305"/>
      <c r="J42" s="305"/>
      <c r="K42" s="305"/>
      <c r="L42" s="305"/>
      <c r="M42" s="305"/>
      <c r="N42" s="378"/>
    </row>
    <row r="43" spans="1:18">
      <c r="A43" s="304" t="s">
        <v>612</v>
      </c>
      <c r="B43" s="312" t="s">
        <v>586</v>
      </c>
      <c r="C43" s="305">
        <v>4</v>
      </c>
      <c r="D43" s="305">
        <v>15</v>
      </c>
      <c r="E43" s="388"/>
      <c r="F43" s="305"/>
      <c r="G43" s="305"/>
      <c r="H43" s="305"/>
      <c r="I43" s="305"/>
      <c r="J43" s="305"/>
      <c r="K43" s="305"/>
      <c r="L43" s="305"/>
      <c r="M43" s="305"/>
      <c r="N43" s="378"/>
      <c r="O43" s="313"/>
      <c r="P43" s="313"/>
      <c r="Q43" s="313"/>
      <c r="R43" s="313"/>
    </row>
    <row r="44" spans="1:18">
      <c r="A44" s="304" t="s">
        <v>612</v>
      </c>
      <c r="B44" s="312" t="s">
        <v>605</v>
      </c>
      <c r="C44" s="305">
        <v>3</v>
      </c>
      <c r="D44" s="305">
        <v>15</v>
      </c>
      <c r="E44" s="388"/>
      <c r="F44" s="305"/>
      <c r="G44" s="305"/>
      <c r="H44" s="305"/>
      <c r="I44" s="305"/>
      <c r="J44" s="305"/>
      <c r="K44" s="305"/>
      <c r="L44" s="305"/>
      <c r="M44" s="305"/>
      <c r="N44" s="378"/>
      <c r="O44" s="313"/>
      <c r="P44" s="313"/>
      <c r="Q44" s="313"/>
      <c r="R44" s="313"/>
    </row>
    <row r="45" spans="1:18">
      <c r="A45" s="304" t="s">
        <v>612</v>
      </c>
      <c r="B45" s="312" t="s">
        <v>604</v>
      </c>
      <c r="C45" s="305"/>
      <c r="D45" s="305">
        <v>7.5</v>
      </c>
      <c r="E45" s="388"/>
      <c r="F45" s="305"/>
      <c r="G45" s="305"/>
      <c r="H45" s="305"/>
      <c r="I45" s="305"/>
      <c r="J45" s="305"/>
      <c r="K45" s="305"/>
      <c r="L45" s="305"/>
      <c r="M45" s="305"/>
      <c r="N45" s="378"/>
    </row>
    <row r="46" spans="1:18">
      <c r="A46" s="304" t="s">
        <v>99</v>
      </c>
      <c r="B46" s="312" t="s">
        <v>583</v>
      </c>
      <c r="C46" s="305"/>
      <c r="D46" s="305">
        <v>24</v>
      </c>
      <c r="E46" s="305">
        <v>3</v>
      </c>
      <c r="F46" s="305"/>
      <c r="G46" s="305">
        <v>24</v>
      </c>
      <c r="H46" s="305">
        <v>1.6800000667572021</v>
      </c>
      <c r="I46" s="305">
        <v>0</v>
      </c>
      <c r="J46" s="305" t="s">
        <v>579</v>
      </c>
      <c r="K46" s="305">
        <v>1</v>
      </c>
      <c r="L46" s="305">
        <v>24</v>
      </c>
      <c r="M46" s="305">
        <v>0</v>
      </c>
      <c r="N46" s="331" t="s">
        <v>584</v>
      </c>
    </row>
    <row r="47" spans="1:18">
      <c r="A47" s="304" t="s">
        <v>615</v>
      </c>
      <c r="B47" s="312" t="s">
        <v>605</v>
      </c>
      <c r="C47" s="305">
        <v>8</v>
      </c>
      <c r="D47" s="305">
        <v>10</v>
      </c>
      <c r="E47" s="388">
        <v>3</v>
      </c>
      <c r="F47" s="305"/>
      <c r="G47" s="305">
        <v>8</v>
      </c>
      <c r="H47" s="305">
        <v>8</v>
      </c>
      <c r="I47" s="305">
        <v>0</v>
      </c>
      <c r="J47" s="305" t="s">
        <v>579</v>
      </c>
      <c r="K47" s="305">
        <v>1</v>
      </c>
      <c r="L47" s="305">
        <v>12</v>
      </c>
      <c r="M47" s="305">
        <v>0</v>
      </c>
      <c r="N47" s="378" t="s">
        <v>587</v>
      </c>
    </row>
    <row r="48" spans="1:18" ht="15" customHeight="1">
      <c r="A48" s="304" t="s">
        <v>616</v>
      </c>
      <c r="B48" s="312" t="s">
        <v>617</v>
      </c>
      <c r="C48" s="305">
        <v>8</v>
      </c>
      <c r="D48" s="305">
        <v>10</v>
      </c>
      <c r="E48" s="390"/>
      <c r="F48" s="305"/>
      <c r="G48" s="305">
        <v>8</v>
      </c>
      <c r="H48" s="305">
        <v>8</v>
      </c>
      <c r="I48" s="305">
        <v>0</v>
      </c>
      <c r="J48" s="305" t="s">
        <v>579</v>
      </c>
      <c r="K48" s="305">
        <v>1</v>
      </c>
      <c r="L48" s="305">
        <v>12</v>
      </c>
      <c r="M48" s="305">
        <v>0</v>
      </c>
      <c r="N48" s="378"/>
    </row>
    <row r="49" spans="1:14" ht="15" customHeight="1">
      <c r="A49" s="304" t="s">
        <v>618</v>
      </c>
      <c r="B49" s="312" t="s">
        <v>619</v>
      </c>
      <c r="C49" s="305">
        <v>8</v>
      </c>
      <c r="D49" s="305">
        <v>10</v>
      </c>
      <c r="E49" s="390"/>
      <c r="F49" s="305"/>
      <c r="G49" s="305">
        <v>8</v>
      </c>
      <c r="H49" s="305">
        <v>8</v>
      </c>
      <c r="I49" s="305">
        <v>0</v>
      </c>
      <c r="J49" s="305" t="s">
        <v>579</v>
      </c>
      <c r="K49" s="305">
        <v>1</v>
      </c>
      <c r="L49" s="305">
        <v>12</v>
      </c>
      <c r="M49" s="305">
        <v>0</v>
      </c>
      <c r="N49" s="378"/>
    </row>
    <row r="50" spans="1:14">
      <c r="A50" s="310" t="s">
        <v>620</v>
      </c>
      <c r="B50" s="311"/>
      <c r="C50" s="301"/>
      <c r="D50" s="301"/>
      <c r="E50" s="301"/>
      <c r="F50" s="301">
        <v>9</v>
      </c>
      <c r="G50" s="301"/>
      <c r="H50" s="301"/>
      <c r="I50" s="301"/>
      <c r="J50" s="301"/>
      <c r="K50" s="301"/>
      <c r="L50" s="301">
        <v>204</v>
      </c>
      <c r="M50" s="301">
        <v>0</v>
      </c>
      <c r="N50" s="301"/>
    </row>
    <row r="51" spans="1:14" ht="15" customHeight="1">
      <c r="A51" s="304" t="s">
        <v>621</v>
      </c>
      <c r="B51" s="312" t="s">
        <v>622</v>
      </c>
      <c r="C51" s="305">
        <v>4</v>
      </c>
      <c r="D51" s="305">
        <v>6</v>
      </c>
      <c r="E51" s="388">
        <v>3</v>
      </c>
      <c r="F51" s="305"/>
      <c r="G51" s="305">
        <v>8</v>
      </c>
      <c r="H51" s="305">
        <v>8</v>
      </c>
      <c r="I51" s="305">
        <v>0</v>
      </c>
      <c r="J51" s="305" t="s">
        <v>579</v>
      </c>
      <c r="K51" s="305">
        <v>1</v>
      </c>
      <c r="L51" s="305">
        <v>12</v>
      </c>
      <c r="M51" s="305">
        <v>0</v>
      </c>
      <c r="N51" s="389" t="s">
        <v>669</v>
      </c>
    </row>
    <row r="52" spans="1:14" ht="15" customHeight="1">
      <c r="A52" s="304" t="s">
        <v>621</v>
      </c>
      <c r="B52" s="312" t="s">
        <v>623</v>
      </c>
      <c r="C52" s="305">
        <v>4</v>
      </c>
      <c r="D52" s="305">
        <v>6</v>
      </c>
      <c r="E52" s="388"/>
      <c r="F52" s="305"/>
      <c r="G52" s="305"/>
      <c r="H52" s="305"/>
      <c r="I52" s="305"/>
      <c r="J52" s="305"/>
      <c r="K52" s="305"/>
      <c r="L52" s="305"/>
      <c r="M52" s="305"/>
      <c r="N52" s="389"/>
    </row>
    <row r="53" spans="1:14">
      <c r="A53" s="304" t="s">
        <v>501</v>
      </c>
      <c r="B53" s="312" t="s">
        <v>624</v>
      </c>
      <c r="C53" s="305">
        <v>16</v>
      </c>
      <c r="D53" s="305">
        <v>12</v>
      </c>
      <c r="E53" s="305">
        <v>3</v>
      </c>
      <c r="F53" s="305"/>
      <c r="G53" s="305">
        <v>16</v>
      </c>
      <c r="H53" s="305">
        <v>16</v>
      </c>
      <c r="I53" s="305">
        <v>0</v>
      </c>
      <c r="J53" s="305" t="s">
        <v>579</v>
      </c>
      <c r="K53" s="305">
        <v>1</v>
      </c>
      <c r="L53" s="305">
        <v>24</v>
      </c>
      <c r="M53" s="305">
        <v>0</v>
      </c>
      <c r="N53" s="314" t="s">
        <v>596</v>
      </c>
    </row>
    <row r="54" spans="1:14">
      <c r="A54" s="304" t="s">
        <v>524</v>
      </c>
      <c r="B54" s="312" t="s">
        <v>625</v>
      </c>
      <c r="C54" s="305">
        <v>8</v>
      </c>
      <c r="D54" s="305">
        <v>6</v>
      </c>
      <c r="E54" s="388">
        <v>3</v>
      </c>
      <c r="F54" s="305"/>
      <c r="G54" s="305"/>
      <c r="H54" s="305"/>
      <c r="I54" s="305"/>
      <c r="J54" s="305"/>
      <c r="K54" s="305"/>
      <c r="L54" s="305"/>
      <c r="M54" s="305"/>
      <c r="N54" s="378" t="s">
        <v>596</v>
      </c>
    </row>
    <row r="55" spans="1:14">
      <c r="A55" s="304" t="s">
        <v>524</v>
      </c>
      <c r="B55" s="312" t="s">
        <v>626</v>
      </c>
      <c r="C55" s="305">
        <v>8</v>
      </c>
      <c r="D55" s="305"/>
      <c r="E55" s="388"/>
      <c r="F55" s="305"/>
      <c r="G55" s="305"/>
      <c r="H55" s="305"/>
      <c r="I55" s="305"/>
      <c r="J55" s="305"/>
      <c r="K55" s="305"/>
      <c r="L55" s="305"/>
      <c r="M55" s="305"/>
      <c r="N55" s="378"/>
    </row>
    <row r="56" spans="1:14">
      <c r="A56" s="304" t="s">
        <v>524</v>
      </c>
      <c r="B56" s="312" t="s">
        <v>623</v>
      </c>
      <c r="C56" s="305"/>
      <c r="D56" s="305">
        <v>6</v>
      </c>
      <c r="E56" s="388"/>
      <c r="F56" s="305"/>
      <c r="G56" s="305">
        <v>16</v>
      </c>
      <c r="H56" s="305">
        <v>16</v>
      </c>
      <c r="I56" s="305">
        <v>0</v>
      </c>
      <c r="J56" s="305" t="s">
        <v>579</v>
      </c>
      <c r="K56" s="305">
        <v>1</v>
      </c>
      <c r="L56" s="305">
        <v>24</v>
      </c>
      <c r="M56" s="305">
        <v>0</v>
      </c>
      <c r="N56" s="378"/>
    </row>
    <row r="57" spans="1:14">
      <c r="A57" s="310" t="s">
        <v>627</v>
      </c>
      <c r="B57" s="311"/>
      <c r="C57" s="301"/>
      <c r="D57" s="301"/>
      <c r="E57" s="301"/>
      <c r="F57" s="301">
        <v>2</v>
      </c>
      <c r="G57" s="301"/>
      <c r="H57" s="301"/>
      <c r="I57" s="301"/>
      <c r="J57" s="301"/>
      <c r="K57" s="301"/>
      <c r="L57" s="301">
        <v>48</v>
      </c>
      <c r="M57" s="301">
        <v>0</v>
      </c>
      <c r="N57" s="301"/>
    </row>
    <row r="58" spans="1:14">
      <c r="A58" s="304" t="s">
        <v>628</v>
      </c>
      <c r="B58" s="312" t="s">
        <v>629</v>
      </c>
      <c r="C58" s="305"/>
      <c r="D58" s="305">
        <v>8</v>
      </c>
      <c r="E58" s="305"/>
      <c r="F58" s="305"/>
      <c r="G58" s="305">
        <v>12</v>
      </c>
      <c r="H58" s="305">
        <v>12</v>
      </c>
      <c r="I58" s="305">
        <v>0</v>
      </c>
      <c r="J58" s="305" t="s">
        <v>579</v>
      </c>
      <c r="K58" s="305">
        <v>4</v>
      </c>
      <c r="L58" s="305">
        <v>48</v>
      </c>
      <c r="M58" s="305">
        <v>0</v>
      </c>
      <c r="N58" s="391" t="s">
        <v>698</v>
      </c>
    </row>
    <row r="59" spans="1:14">
      <c r="A59" s="304" t="s">
        <v>628</v>
      </c>
      <c r="B59" s="312" t="s">
        <v>602</v>
      </c>
      <c r="C59" s="305"/>
      <c r="D59" s="305">
        <v>4</v>
      </c>
      <c r="E59" s="305"/>
      <c r="F59" s="305"/>
      <c r="G59" s="305"/>
      <c r="H59" s="305"/>
      <c r="I59" s="305"/>
      <c r="J59" s="305"/>
      <c r="K59" s="305"/>
      <c r="L59" s="305"/>
      <c r="M59" s="305"/>
      <c r="N59" s="392"/>
    </row>
    <row r="60" spans="1:14">
      <c r="A60" s="315" t="s">
        <v>628</v>
      </c>
      <c r="B60" s="316" t="s">
        <v>603</v>
      </c>
      <c r="C60" s="317"/>
      <c r="D60" s="317">
        <v>4</v>
      </c>
      <c r="E60" s="317"/>
      <c r="F60" s="317"/>
      <c r="G60" s="305"/>
      <c r="H60" s="305"/>
      <c r="I60" s="305"/>
      <c r="J60" s="305"/>
      <c r="K60" s="305"/>
      <c r="L60" s="305"/>
      <c r="M60" s="305"/>
      <c r="N60" s="393"/>
    </row>
  </sheetData>
  <mergeCells count="28">
    <mergeCell ref="E11:E13"/>
    <mergeCell ref="N11:N13"/>
    <mergeCell ref="N58:N60"/>
    <mergeCell ref="A1:F1"/>
    <mergeCell ref="E6:E7"/>
    <mergeCell ref="N6:N7"/>
    <mergeCell ref="E8:E9"/>
    <mergeCell ref="N8:N9"/>
    <mergeCell ref="E15:E18"/>
    <mergeCell ref="N15:N18"/>
    <mergeCell ref="E20:E21"/>
    <mergeCell ref="N20:N21"/>
    <mergeCell ref="E22:E24"/>
    <mergeCell ref="N22:N24"/>
    <mergeCell ref="E27:E31"/>
    <mergeCell ref="N27:N31"/>
    <mergeCell ref="E34:E35"/>
    <mergeCell ref="N34:N35"/>
    <mergeCell ref="E36:E37"/>
    <mergeCell ref="N36:N37"/>
    <mergeCell ref="E54:E56"/>
    <mergeCell ref="N54:N56"/>
    <mergeCell ref="E39:E45"/>
    <mergeCell ref="N39:N45"/>
    <mergeCell ref="E47:E49"/>
    <mergeCell ref="N47:N49"/>
    <mergeCell ref="E51:E52"/>
    <mergeCell ref="N51:N52"/>
  </mergeCells>
  <pageMargins left="0.19685039370078741" right="0.19685039370078741" top="0.19685039370078741" bottom="0.19685039370078741" header="0.51181102362204722" footer="0.51181102362204722"/>
  <pageSetup paperSize="9" scale="63"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9F0BB1-5925-4E48-B15F-290A83C61FF7}">
  <sheetPr>
    <pageSetUpPr fitToPage="1"/>
  </sheetPr>
  <dimension ref="A1:E37"/>
  <sheetViews>
    <sheetView zoomScaleNormal="100" workbookViewId="0">
      <selection activeCell="H17" sqref="H17"/>
    </sheetView>
  </sheetViews>
  <sheetFormatPr baseColWidth="10" defaultRowHeight="15.75"/>
  <cols>
    <col min="1" max="1" width="76.625" customWidth="1"/>
    <col min="2" max="4" width="6.625" customWidth="1"/>
    <col min="5" max="5" width="54.5" customWidth="1"/>
  </cols>
  <sheetData>
    <row r="1" spans="1:5" s="47" customFormat="1" ht="15">
      <c r="B1" s="333" t="s">
        <v>5</v>
      </c>
      <c r="C1" s="333" t="s">
        <v>2</v>
      </c>
      <c r="D1" s="333" t="s">
        <v>3</v>
      </c>
      <c r="E1" s="320" t="s">
        <v>630</v>
      </c>
    </row>
    <row r="2" spans="1:5">
      <c r="A2" s="318" t="s">
        <v>165</v>
      </c>
      <c r="B2" s="319">
        <f>B3+B10+B14</f>
        <v>30</v>
      </c>
      <c r="C2" s="319">
        <f>C3+C10+C14</f>
        <v>100</v>
      </c>
      <c r="D2" s="319">
        <f>D3+D10+D14</f>
        <v>146</v>
      </c>
      <c r="E2" s="319"/>
    </row>
    <row r="3" spans="1:5">
      <c r="A3" s="321" t="s">
        <v>631</v>
      </c>
      <c r="B3" s="322">
        <f>SUM(B4:B9)</f>
        <v>13</v>
      </c>
      <c r="C3" s="322">
        <f>SUM(C4:C9)</f>
        <v>40</v>
      </c>
      <c r="D3" s="322">
        <f>SUM(D4:D9)</f>
        <v>92</v>
      </c>
      <c r="E3" s="322"/>
    </row>
    <row r="4" spans="1:5">
      <c r="A4" s="324" t="s">
        <v>632</v>
      </c>
      <c r="B4" s="325">
        <v>4</v>
      </c>
      <c r="C4" s="325">
        <v>6</v>
      </c>
      <c r="D4" s="325">
        <v>20</v>
      </c>
      <c r="E4" s="323" t="s">
        <v>633</v>
      </c>
    </row>
    <row r="5" spans="1:5">
      <c r="A5" s="324" t="s">
        <v>99</v>
      </c>
      <c r="B5" s="325">
        <v>3</v>
      </c>
      <c r="C5" s="325"/>
      <c r="D5" s="325">
        <v>24</v>
      </c>
      <c r="E5" s="323" t="s">
        <v>634</v>
      </c>
    </row>
    <row r="6" spans="1:5">
      <c r="A6" s="324" t="s">
        <v>635</v>
      </c>
      <c r="B6" s="396">
        <v>3</v>
      </c>
      <c r="C6" s="325">
        <v>6</v>
      </c>
      <c r="D6" s="325">
        <v>12</v>
      </c>
      <c r="E6" s="398" t="s">
        <v>636</v>
      </c>
    </row>
    <row r="7" spans="1:5">
      <c r="A7" s="324" t="s">
        <v>637</v>
      </c>
      <c r="B7" s="397"/>
      <c r="C7" s="325">
        <v>6</v>
      </c>
      <c r="D7" s="325">
        <v>12</v>
      </c>
      <c r="E7" s="399"/>
    </row>
    <row r="8" spans="1:5">
      <c r="A8" s="324" t="s">
        <v>618</v>
      </c>
      <c r="B8" s="397"/>
      <c r="C8" s="325">
        <v>6</v>
      </c>
      <c r="D8" s="325">
        <v>12</v>
      </c>
      <c r="E8" s="400"/>
    </row>
    <row r="9" spans="1:5">
      <c r="A9" s="324" t="s">
        <v>638</v>
      </c>
      <c r="B9" s="325">
        <v>3</v>
      </c>
      <c r="C9" s="325">
        <v>16</v>
      </c>
      <c r="D9" s="325">
        <v>12</v>
      </c>
      <c r="E9" s="323" t="s">
        <v>639</v>
      </c>
    </row>
    <row r="10" spans="1:5">
      <c r="A10" s="321" t="s">
        <v>640</v>
      </c>
      <c r="B10" s="322">
        <f>SUM(B11:B13)</f>
        <v>10</v>
      </c>
      <c r="C10" s="322">
        <f>SUM(C11:C13)</f>
        <v>44</v>
      </c>
      <c r="D10" s="322">
        <f>SUM(D11:D13)</f>
        <v>32</v>
      </c>
      <c r="E10" s="322"/>
    </row>
    <row r="11" spans="1:5">
      <c r="A11" s="324" t="s">
        <v>641</v>
      </c>
      <c r="B11" s="325">
        <v>4</v>
      </c>
      <c r="C11" s="325">
        <v>12</v>
      </c>
      <c r="D11" s="325">
        <v>8</v>
      </c>
      <c r="E11" s="323" t="s">
        <v>660</v>
      </c>
    </row>
    <row r="12" spans="1:5">
      <c r="A12" s="324" t="s">
        <v>575</v>
      </c>
      <c r="B12" s="325">
        <v>3</v>
      </c>
      <c r="C12" s="325">
        <v>16</v>
      </c>
      <c r="D12" s="325">
        <v>12</v>
      </c>
      <c r="E12" s="323" t="s">
        <v>642</v>
      </c>
    </row>
    <row r="13" spans="1:5">
      <c r="A13" s="324" t="s">
        <v>501</v>
      </c>
      <c r="B13" s="325">
        <v>3</v>
      </c>
      <c r="C13" s="325">
        <v>16</v>
      </c>
      <c r="D13" s="325">
        <v>12</v>
      </c>
      <c r="E13" s="323" t="s">
        <v>643</v>
      </c>
    </row>
    <row r="14" spans="1:5">
      <c r="A14" s="321" t="s">
        <v>644</v>
      </c>
      <c r="B14" s="322">
        <f>SUM(B15:B17)</f>
        <v>7</v>
      </c>
      <c r="C14" s="322">
        <f>SUM(C15:C17)</f>
        <v>16</v>
      </c>
      <c r="D14" s="322">
        <f>SUM(D15:D17)</f>
        <v>22</v>
      </c>
      <c r="E14" s="322"/>
    </row>
    <row r="15" spans="1:5">
      <c r="A15" s="324" t="s">
        <v>645</v>
      </c>
      <c r="B15" s="325">
        <v>4</v>
      </c>
      <c r="C15" s="325">
        <v>12</v>
      </c>
      <c r="D15" s="325">
        <v>6</v>
      </c>
      <c r="E15" s="323" t="s">
        <v>660</v>
      </c>
    </row>
    <row r="16" spans="1:5">
      <c r="A16" s="324" t="s">
        <v>646</v>
      </c>
      <c r="B16" s="325">
        <v>2</v>
      </c>
      <c r="C16" s="325">
        <v>4</v>
      </c>
      <c r="D16" s="325">
        <v>8</v>
      </c>
      <c r="E16" s="323" t="s">
        <v>647</v>
      </c>
    </row>
    <row r="17" spans="1:5">
      <c r="A17" s="324" t="s">
        <v>648</v>
      </c>
      <c r="B17" s="325">
        <v>1</v>
      </c>
      <c r="C17" s="325"/>
      <c r="D17" s="325">
        <v>8</v>
      </c>
      <c r="E17" s="323" t="s">
        <v>647</v>
      </c>
    </row>
    <row r="18" spans="1:5">
      <c r="A18" s="324"/>
      <c r="B18" s="325"/>
      <c r="C18" s="325"/>
      <c r="D18" s="325"/>
      <c r="E18" s="323"/>
    </row>
    <row r="19" spans="1:5">
      <c r="A19" s="318" t="s">
        <v>171</v>
      </c>
      <c r="B19" s="319">
        <f>B20+B25+B29+B33</f>
        <v>30</v>
      </c>
      <c r="C19" s="319">
        <f>C20+C25+C29+C33</f>
        <v>94</v>
      </c>
      <c r="D19" s="319">
        <f>D20+D25+D29+D33</f>
        <v>178</v>
      </c>
      <c r="E19" s="319"/>
    </row>
    <row r="20" spans="1:5">
      <c r="A20" s="321" t="s">
        <v>649</v>
      </c>
      <c r="B20" s="322">
        <f>SUM(B21:B24)</f>
        <v>10</v>
      </c>
      <c r="C20" s="322">
        <f>SUM(C21:C24)</f>
        <v>44</v>
      </c>
      <c r="D20" s="322">
        <f>SUM(D21:D24)</f>
        <v>60</v>
      </c>
      <c r="E20" s="322"/>
    </row>
    <row r="21" spans="1:5">
      <c r="A21" s="324" t="s">
        <v>650</v>
      </c>
      <c r="B21" s="325">
        <v>2</v>
      </c>
      <c r="C21" s="325">
        <v>8</v>
      </c>
      <c r="D21" s="325">
        <v>4</v>
      </c>
      <c r="E21" s="323" t="s">
        <v>633</v>
      </c>
    </row>
    <row r="22" spans="1:5">
      <c r="A22" s="324" t="s">
        <v>651</v>
      </c>
      <c r="B22" s="326">
        <v>2</v>
      </c>
      <c r="C22" s="325">
        <v>6</v>
      </c>
      <c r="D22" s="325">
        <v>20</v>
      </c>
      <c r="E22" s="323" t="s">
        <v>636</v>
      </c>
    </row>
    <row r="23" spans="1:5">
      <c r="A23" s="324" t="s">
        <v>652</v>
      </c>
      <c r="B23" s="325">
        <v>3</v>
      </c>
      <c r="C23" s="325">
        <v>16</v>
      </c>
      <c r="D23" s="325">
        <v>12</v>
      </c>
      <c r="E23" s="323" t="s">
        <v>653</v>
      </c>
    </row>
    <row r="24" spans="1:5">
      <c r="A24" s="324" t="s">
        <v>654</v>
      </c>
      <c r="B24" s="325">
        <v>3</v>
      </c>
      <c r="C24" s="325">
        <v>14</v>
      </c>
      <c r="D24" s="325">
        <v>24</v>
      </c>
      <c r="E24" s="323" t="s">
        <v>633</v>
      </c>
    </row>
    <row r="25" spans="1:5">
      <c r="A25" s="321" t="s">
        <v>655</v>
      </c>
      <c r="B25" s="322">
        <f>SUM(B26:B28)</f>
        <v>7</v>
      </c>
      <c r="C25" s="322">
        <f>SUM(C26:C28)</f>
        <v>18</v>
      </c>
      <c r="D25" s="322">
        <f>SUM(D26:D28)</f>
        <v>42</v>
      </c>
      <c r="E25" s="322"/>
    </row>
    <row r="26" spans="1:5">
      <c r="A26" s="324" t="s">
        <v>656</v>
      </c>
      <c r="B26" s="325">
        <v>2</v>
      </c>
      <c r="C26" s="325">
        <v>2</v>
      </c>
      <c r="D26" s="325">
        <v>6</v>
      </c>
      <c r="E26" s="323" t="s">
        <v>633</v>
      </c>
    </row>
    <row r="27" spans="1:5">
      <c r="A27" s="324" t="s">
        <v>657</v>
      </c>
      <c r="B27" s="325">
        <v>2</v>
      </c>
      <c r="C27" s="325"/>
      <c r="D27" s="325">
        <v>24</v>
      </c>
      <c r="E27" s="323" t="s">
        <v>634</v>
      </c>
    </row>
    <row r="28" spans="1:5">
      <c r="A28" s="324" t="s">
        <v>509</v>
      </c>
      <c r="B28" s="325">
        <v>3</v>
      </c>
      <c r="C28" s="325">
        <v>16</v>
      </c>
      <c r="D28" s="325">
        <v>12</v>
      </c>
      <c r="E28" s="323" t="s">
        <v>653</v>
      </c>
    </row>
    <row r="29" spans="1:5">
      <c r="A29" s="321" t="s">
        <v>658</v>
      </c>
      <c r="B29" s="322">
        <f>SUM(B30:B32)</f>
        <v>6</v>
      </c>
      <c r="C29" s="322">
        <f>SUM(C30:C32)</f>
        <v>28</v>
      </c>
      <c r="D29" s="322">
        <f>SUM(D30:D32)</f>
        <v>36</v>
      </c>
      <c r="E29" s="322"/>
    </row>
    <row r="30" spans="1:5">
      <c r="A30" s="324" t="s">
        <v>659</v>
      </c>
      <c r="B30" s="325">
        <v>1</v>
      </c>
      <c r="C30" s="325"/>
      <c r="D30" s="325">
        <v>12</v>
      </c>
      <c r="E30" s="323" t="s">
        <v>660</v>
      </c>
    </row>
    <row r="31" spans="1:5">
      <c r="A31" s="324" t="s">
        <v>661</v>
      </c>
      <c r="B31" s="325">
        <v>2</v>
      </c>
      <c r="C31" s="325">
        <v>12</v>
      </c>
      <c r="D31" s="325">
        <v>12</v>
      </c>
      <c r="E31" s="323" t="s">
        <v>660</v>
      </c>
    </row>
    <row r="32" spans="1:5">
      <c r="A32" s="324" t="s">
        <v>514</v>
      </c>
      <c r="B32" s="325">
        <v>3</v>
      </c>
      <c r="C32" s="325">
        <v>16</v>
      </c>
      <c r="D32" s="325">
        <v>12</v>
      </c>
      <c r="E32" s="323" t="s">
        <v>653</v>
      </c>
    </row>
    <row r="33" spans="1:5">
      <c r="A33" s="321" t="s">
        <v>662</v>
      </c>
      <c r="B33" s="322">
        <v>7</v>
      </c>
      <c r="C33" s="322">
        <f>SUM(C34:C36)</f>
        <v>4</v>
      </c>
      <c r="D33" s="322">
        <f>SUM(D34:D36)</f>
        <v>40</v>
      </c>
      <c r="E33" s="322"/>
    </row>
    <row r="34" spans="1:5">
      <c r="A34" s="324" t="s">
        <v>663</v>
      </c>
      <c r="B34" s="325">
        <v>4</v>
      </c>
      <c r="C34" s="325"/>
      <c r="D34" s="325">
        <v>12</v>
      </c>
      <c r="E34" s="323" t="s">
        <v>309</v>
      </c>
    </row>
    <row r="35" spans="1:5">
      <c r="A35" s="324" t="s">
        <v>664</v>
      </c>
      <c r="B35" s="325">
        <v>2</v>
      </c>
      <c r="C35" s="325">
        <v>4</v>
      </c>
      <c r="D35" s="325">
        <v>16</v>
      </c>
      <c r="E35" s="323" t="s">
        <v>665</v>
      </c>
    </row>
    <row r="36" spans="1:5">
      <c r="A36" s="324" t="s">
        <v>666</v>
      </c>
      <c r="B36" s="325">
        <v>1</v>
      </c>
      <c r="C36" s="325"/>
      <c r="D36" s="325">
        <v>12</v>
      </c>
      <c r="E36" s="323" t="s">
        <v>667</v>
      </c>
    </row>
    <row r="37" spans="1:5">
      <c r="A37" s="327" t="s">
        <v>668</v>
      </c>
      <c r="B37" s="328">
        <f>B19+B2</f>
        <v>60</v>
      </c>
      <c r="C37" s="328">
        <f>C19+C2</f>
        <v>194</v>
      </c>
      <c r="D37" s="328">
        <f>D19+D2</f>
        <v>324</v>
      </c>
      <c r="E37" s="323"/>
    </row>
  </sheetData>
  <mergeCells count="2">
    <mergeCell ref="B6:B8"/>
    <mergeCell ref="E6:E8"/>
  </mergeCells>
  <pageMargins left="0.19685039370078741" right="0.19685039370078741" top="0.19685039370078741" bottom="0.19685039370078741" header="0.51181102362204722" footer="0.51181102362204722"/>
  <pageSetup paperSize="9" scale="87"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K32"/>
  <sheetViews>
    <sheetView zoomScale="90" zoomScaleNormal="90" zoomScalePageLayoutView="90" workbookViewId="0">
      <selection activeCell="K16" sqref="K16"/>
    </sheetView>
  </sheetViews>
  <sheetFormatPr baseColWidth="10" defaultRowHeight="15.75"/>
  <cols>
    <col min="1" max="1" width="13" customWidth="1"/>
    <col min="2" max="2" width="27.125" customWidth="1"/>
    <col min="3" max="3" width="5.875" bestFit="1" customWidth="1"/>
    <col min="4" max="4" width="49.5" customWidth="1"/>
    <col min="5" max="6" width="13.125" bestFit="1" customWidth="1"/>
    <col min="7" max="7" width="5.625" bestFit="1" customWidth="1"/>
    <col min="8" max="8" width="7" bestFit="1" customWidth="1"/>
    <col min="9" max="9" width="5.875" bestFit="1" customWidth="1"/>
    <col min="10" max="10" width="12.125" bestFit="1" customWidth="1"/>
    <col min="11" max="11" width="49.625" customWidth="1"/>
  </cols>
  <sheetData>
    <row r="1" spans="1:11" s="50" customFormat="1" ht="30" customHeight="1" thickBot="1">
      <c r="B1" s="120" t="s">
        <v>9</v>
      </c>
      <c r="C1" s="120" t="s">
        <v>0</v>
      </c>
      <c r="D1" s="120" t="s">
        <v>10</v>
      </c>
      <c r="E1" s="13" t="s">
        <v>2</v>
      </c>
      <c r="F1" s="13" t="s">
        <v>3</v>
      </c>
      <c r="G1" s="13" t="s">
        <v>7</v>
      </c>
      <c r="H1" s="13" t="s">
        <v>4</v>
      </c>
      <c r="I1" s="13" t="s">
        <v>6</v>
      </c>
      <c r="J1" s="93" t="s">
        <v>11</v>
      </c>
      <c r="K1" s="119" t="s">
        <v>486</v>
      </c>
    </row>
    <row r="2" spans="1:11" ht="15" customHeight="1">
      <c r="A2" s="403" t="s">
        <v>29</v>
      </c>
      <c r="B2" s="412" t="s">
        <v>12</v>
      </c>
      <c r="C2" s="410" t="s">
        <v>31</v>
      </c>
      <c r="D2" s="417" t="s">
        <v>40</v>
      </c>
      <c r="E2" s="423">
        <v>16</v>
      </c>
      <c r="F2" s="423">
        <v>6</v>
      </c>
      <c r="G2" s="423"/>
      <c r="H2" s="423">
        <v>2</v>
      </c>
      <c r="I2" s="424">
        <f>E2*1.5+F2*H2</f>
        <v>36</v>
      </c>
      <c r="J2" s="426">
        <v>4</v>
      </c>
      <c r="K2" s="427" t="s">
        <v>281</v>
      </c>
    </row>
    <row r="3" spans="1:11">
      <c r="A3" s="404"/>
      <c r="B3" s="413"/>
      <c r="C3" s="411"/>
      <c r="D3" s="418"/>
      <c r="E3" s="401"/>
      <c r="F3" s="401"/>
      <c r="G3" s="401"/>
      <c r="H3" s="401"/>
      <c r="I3" s="425"/>
      <c r="J3" s="421"/>
      <c r="K3" s="428"/>
    </row>
    <row r="4" spans="1:11" ht="63">
      <c r="A4" s="404"/>
      <c r="B4" s="413"/>
      <c r="C4" s="165" t="s">
        <v>34</v>
      </c>
      <c r="D4" s="126" t="s">
        <v>346</v>
      </c>
      <c r="E4" s="19">
        <v>24</v>
      </c>
      <c r="F4" s="19">
        <v>12</v>
      </c>
      <c r="G4" s="19"/>
      <c r="H4" s="19">
        <v>2</v>
      </c>
      <c r="I4" s="124">
        <f>E4*1.5+F4*H4</f>
        <v>60</v>
      </c>
      <c r="J4" s="122">
        <v>3</v>
      </c>
      <c r="K4" s="160" t="s">
        <v>420</v>
      </c>
    </row>
    <row r="5" spans="1:11" ht="36.950000000000003" customHeight="1" thickBot="1">
      <c r="A5" s="404"/>
      <c r="B5" s="413"/>
      <c r="C5" s="165" t="s">
        <v>35</v>
      </c>
      <c r="D5" s="126" t="s">
        <v>347</v>
      </c>
      <c r="E5" s="19">
        <v>24</v>
      </c>
      <c r="F5" s="19">
        <v>12</v>
      </c>
      <c r="G5" s="19"/>
      <c r="H5" s="19">
        <v>2</v>
      </c>
      <c r="I5" s="124">
        <f>E5*1.5+F5*H5</f>
        <v>60</v>
      </c>
      <c r="J5" s="122">
        <v>4</v>
      </c>
      <c r="K5" s="160" t="s">
        <v>391</v>
      </c>
    </row>
    <row r="6" spans="1:11">
      <c r="A6" s="404"/>
      <c r="B6" s="412" t="s">
        <v>13</v>
      </c>
      <c r="C6" s="164" t="s">
        <v>32</v>
      </c>
      <c r="D6" s="134" t="s">
        <v>14</v>
      </c>
      <c r="E6" s="16"/>
      <c r="F6" s="16">
        <v>24</v>
      </c>
      <c r="G6" s="16">
        <v>30</v>
      </c>
      <c r="H6" s="16">
        <v>2</v>
      </c>
      <c r="I6" s="123">
        <v>48</v>
      </c>
      <c r="J6" s="87">
        <v>1</v>
      </c>
      <c r="K6" s="161" t="s">
        <v>392</v>
      </c>
    </row>
    <row r="7" spans="1:11">
      <c r="A7" s="404"/>
      <c r="B7" s="413"/>
      <c r="C7" s="165" t="s">
        <v>36</v>
      </c>
      <c r="D7" s="116" t="s">
        <v>15</v>
      </c>
      <c r="E7" s="19">
        <v>12</v>
      </c>
      <c r="F7" s="19">
        <v>16</v>
      </c>
      <c r="G7" s="19"/>
      <c r="H7" s="19">
        <v>2</v>
      </c>
      <c r="I7" s="124">
        <f>E7*1.5+F7*H7</f>
        <v>50</v>
      </c>
      <c r="J7" s="122">
        <v>3</v>
      </c>
      <c r="K7" s="22" t="s">
        <v>421</v>
      </c>
    </row>
    <row r="8" spans="1:11" ht="15.95" customHeight="1">
      <c r="A8" s="404"/>
      <c r="B8" s="413"/>
      <c r="C8" s="408" t="s">
        <v>37</v>
      </c>
      <c r="D8" s="415" t="s">
        <v>16</v>
      </c>
      <c r="E8" s="401">
        <v>58</v>
      </c>
      <c r="F8" s="401">
        <v>36</v>
      </c>
      <c r="G8" s="401"/>
      <c r="H8" s="401">
        <v>2</v>
      </c>
      <c r="I8" s="419">
        <f>E8*1.5+F8*H8</f>
        <v>159</v>
      </c>
      <c r="J8" s="421">
        <v>10</v>
      </c>
      <c r="K8" s="429" t="s">
        <v>422</v>
      </c>
    </row>
    <row r="9" spans="1:11" ht="66" customHeight="1" thickBot="1">
      <c r="A9" s="404"/>
      <c r="B9" s="414"/>
      <c r="C9" s="409"/>
      <c r="D9" s="416"/>
      <c r="E9" s="402"/>
      <c r="F9" s="402"/>
      <c r="G9" s="402"/>
      <c r="H9" s="402"/>
      <c r="I9" s="420"/>
      <c r="J9" s="422"/>
      <c r="K9" s="430"/>
    </row>
    <row r="10" spans="1:11" ht="31.5">
      <c r="A10" s="404"/>
      <c r="B10" s="412" t="s">
        <v>17</v>
      </c>
      <c r="C10" s="164" t="s">
        <v>33</v>
      </c>
      <c r="D10" s="142" t="s">
        <v>18</v>
      </c>
      <c r="E10" s="16">
        <v>12</v>
      </c>
      <c r="F10" s="16">
        <v>12</v>
      </c>
      <c r="G10" s="16"/>
      <c r="H10" s="16">
        <v>2</v>
      </c>
      <c r="I10" s="123">
        <f>E10*1.5+F10*H10</f>
        <v>42</v>
      </c>
      <c r="J10" s="87">
        <v>2</v>
      </c>
      <c r="K10" s="143" t="s">
        <v>393</v>
      </c>
    </row>
    <row r="11" spans="1:11">
      <c r="A11" s="404"/>
      <c r="B11" s="413"/>
      <c r="C11" s="165" t="s">
        <v>38</v>
      </c>
      <c r="D11" s="116" t="s">
        <v>19</v>
      </c>
      <c r="E11" s="19">
        <v>12</v>
      </c>
      <c r="F11" s="19">
        <v>8</v>
      </c>
      <c r="G11" s="19"/>
      <c r="H11" s="19">
        <v>2</v>
      </c>
      <c r="I11" s="124">
        <f>E11*1.5+F11*H11</f>
        <v>34</v>
      </c>
      <c r="J11" s="122">
        <v>2</v>
      </c>
      <c r="K11" s="160" t="s">
        <v>282</v>
      </c>
    </row>
    <row r="12" spans="1:11" ht="15" customHeight="1">
      <c r="A12" s="404"/>
      <c r="B12" s="413"/>
      <c r="C12" s="408" t="s">
        <v>39</v>
      </c>
      <c r="D12" s="415" t="s">
        <v>20</v>
      </c>
      <c r="E12" s="401">
        <v>8</v>
      </c>
      <c r="F12" s="401">
        <v>12</v>
      </c>
      <c r="G12" s="401"/>
      <c r="H12" s="401">
        <v>2</v>
      </c>
      <c r="I12" s="419">
        <f>E12*1.5+F12*H12</f>
        <v>36</v>
      </c>
      <c r="J12" s="421">
        <v>1</v>
      </c>
      <c r="K12" s="429" t="s">
        <v>423</v>
      </c>
    </row>
    <row r="13" spans="1:11" ht="16.5" thickBot="1">
      <c r="A13" s="405"/>
      <c r="B13" s="414"/>
      <c r="C13" s="409"/>
      <c r="D13" s="416"/>
      <c r="E13" s="402"/>
      <c r="F13" s="402"/>
      <c r="G13" s="402"/>
      <c r="H13" s="402"/>
      <c r="I13" s="420"/>
      <c r="J13" s="422"/>
      <c r="K13" s="430"/>
    </row>
    <row r="14" spans="1:11">
      <c r="D14" s="15" t="s">
        <v>54</v>
      </c>
      <c r="E14" s="9">
        <f>SUM(E2:E13)</f>
        <v>166</v>
      </c>
      <c r="F14" s="9">
        <f>SUM(F2:F13)</f>
        <v>138</v>
      </c>
      <c r="G14" s="9">
        <f>SUM(G2:G13)</f>
        <v>30</v>
      </c>
      <c r="H14" s="9"/>
      <c r="I14" s="9">
        <f>SUM(I2:I13)</f>
        <v>525</v>
      </c>
      <c r="J14" s="89">
        <f>SUM(J2:J13)</f>
        <v>30</v>
      </c>
      <c r="K14" s="29"/>
    </row>
    <row r="15" spans="1:11">
      <c r="D15" s="10"/>
      <c r="E15" s="11"/>
      <c r="F15" s="11"/>
    </row>
    <row r="16" spans="1:11" s="50" customFormat="1" ht="24.95" customHeight="1" thickBot="1">
      <c r="B16" s="120" t="s">
        <v>9</v>
      </c>
      <c r="C16" s="120" t="s">
        <v>0</v>
      </c>
      <c r="D16" s="120" t="s">
        <v>10</v>
      </c>
      <c r="E16" s="13" t="s">
        <v>2</v>
      </c>
      <c r="F16" s="13" t="s">
        <v>3</v>
      </c>
      <c r="G16" s="13" t="s">
        <v>7</v>
      </c>
      <c r="H16" s="13" t="s">
        <v>4</v>
      </c>
      <c r="I16" s="13" t="s">
        <v>6</v>
      </c>
      <c r="J16" s="93" t="s">
        <v>11</v>
      </c>
      <c r="K16" s="177" t="s">
        <v>486</v>
      </c>
    </row>
    <row r="17" spans="1:11" ht="15" customHeight="1">
      <c r="A17" s="406" t="s">
        <v>30</v>
      </c>
      <c r="B17" s="412" t="s">
        <v>21</v>
      </c>
      <c r="C17" s="279" t="s">
        <v>49</v>
      </c>
      <c r="D17" s="142" t="s">
        <v>40</v>
      </c>
      <c r="E17" s="278">
        <v>16</v>
      </c>
      <c r="F17" s="278">
        <v>6</v>
      </c>
      <c r="G17" s="123"/>
      <c r="H17" s="123">
        <v>2</v>
      </c>
      <c r="I17" s="123">
        <v>36</v>
      </c>
      <c r="J17" s="123">
        <v>2</v>
      </c>
      <c r="K17" s="282" t="s">
        <v>394</v>
      </c>
    </row>
    <row r="18" spans="1:11" ht="15" customHeight="1">
      <c r="A18" s="407"/>
      <c r="B18" s="413"/>
      <c r="C18" s="280" t="s">
        <v>50</v>
      </c>
      <c r="D18" s="126" t="s">
        <v>53</v>
      </c>
      <c r="E18" s="57">
        <v>16</v>
      </c>
      <c r="F18" s="57">
        <v>6</v>
      </c>
      <c r="G18" s="124"/>
      <c r="H18" s="124">
        <v>2</v>
      </c>
      <c r="I18" s="124">
        <v>36</v>
      </c>
      <c r="J18" s="124">
        <v>2</v>
      </c>
      <c r="K18" s="176" t="s">
        <v>277</v>
      </c>
    </row>
    <row r="19" spans="1:11" ht="15" customHeight="1">
      <c r="A19" s="407"/>
      <c r="B19" s="413"/>
      <c r="C19" s="280" t="s">
        <v>51</v>
      </c>
      <c r="D19" s="126" t="s">
        <v>396</v>
      </c>
      <c r="E19" s="124">
        <v>16</v>
      </c>
      <c r="F19" s="124">
        <v>6</v>
      </c>
      <c r="G19" s="124"/>
      <c r="H19" s="124">
        <v>2</v>
      </c>
      <c r="I19" s="124">
        <v>36</v>
      </c>
      <c r="J19" s="124">
        <v>2</v>
      </c>
      <c r="K19" s="176" t="s">
        <v>278</v>
      </c>
    </row>
    <row r="20" spans="1:11" ht="15" customHeight="1" thickBot="1">
      <c r="A20" s="407"/>
      <c r="B20" s="413"/>
      <c r="C20" s="281" t="s">
        <v>52</v>
      </c>
      <c r="D20" s="126" t="s">
        <v>346</v>
      </c>
      <c r="E20" s="124">
        <v>24</v>
      </c>
      <c r="F20" s="124">
        <v>16</v>
      </c>
      <c r="G20" s="124"/>
      <c r="H20" s="124">
        <v>2</v>
      </c>
      <c r="I20" s="124">
        <v>68</v>
      </c>
      <c r="J20" s="124">
        <v>3</v>
      </c>
      <c r="K20" s="145" t="s">
        <v>424</v>
      </c>
    </row>
    <row r="21" spans="1:11" ht="15" customHeight="1">
      <c r="A21" s="404"/>
      <c r="B21" s="412" t="s">
        <v>13</v>
      </c>
      <c r="C21" s="164" t="s">
        <v>41</v>
      </c>
      <c r="D21" s="162" t="s">
        <v>14</v>
      </c>
      <c r="E21" s="123"/>
      <c r="F21" s="123">
        <v>24</v>
      </c>
      <c r="G21" s="123"/>
      <c r="H21" s="123">
        <v>2</v>
      </c>
      <c r="I21" s="123">
        <v>48</v>
      </c>
      <c r="J21" s="123">
        <v>1</v>
      </c>
      <c r="K21" s="282" t="s">
        <v>317</v>
      </c>
    </row>
    <row r="22" spans="1:11" ht="31.5">
      <c r="A22" s="404"/>
      <c r="B22" s="413"/>
      <c r="C22" s="165" t="s">
        <v>42</v>
      </c>
      <c r="D22" s="126" t="s">
        <v>22</v>
      </c>
      <c r="E22" s="124">
        <v>4</v>
      </c>
      <c r="F22" s="124">
        <v>8</v>
      </c>
      <c r="G22" s="19"/>
      <c r="H22" s="124">
        <v>2</v>
      </c>
      <c r="I22" s="124">
        <v>66</v>
      </c>
      <c r="J22" s="124">
        <v>1</v>
      </c>
      <c r="K22" s="160" t="s">
        <v>397</v>
      </c>
    </row>
    <row r="23" spans="1:11">
      <c r="A23" s="404"/>
      <c r="B23" s="413"/>
      <c r="C23" s="165" t="s">
        <v>43</v>
      </c>
      <c r="D23" s="163" t="s">
        <v>23</v>
      </c>
      <c r="E23" s="124"/>
      <c r="F23" s="124">
        <v>12</v>
      </c>
      <c r="G23" s="124">
        <v>230</v>
      </c>
      <c r="H23" s="124">
        <v>2</v>
      </c>
      <c r="I23" s="124">
        <v>24</v>
      </c>
      <c r="J23" s="124">
        <v>7</v>
      </c>
      <c r="K23" s="176" t="s">
        <v>280</v>
      </c>
    </row>
    <row r="24" spans="1:11" ht="32.25" thickBot="1">
      <c r="A24" s="404"/>
      <c r="B24" s="413"/>
      <c r="C24" s="165" t="s">
        <v>44</v>
      </c>
      <c r="D24" s="116" t="s">
        <v>24</v>
      </c>
      <c r="E24" s="19">
        <v>28</v>
      </c>
      <c r="F24" s="19">
        <v>20</v>
      </c>
      <c r="G24" s="19"/>
      <c r="H24" s="19">
        <v>2</v>
      </c>
      <c r="I24" s="124">
        <v>82</v>
      </c>
      <c r="J24" s="19">
        <v>5</v>
      </c>
      <c r="K24" s="160" t="s">
        <v>279</v>
      </c>
    </row>
    <row r="25" spans="1:11" ht="24.95" customHeight="1">
      <c r="A25" s="404"/>
      <c r="B25" s="412" t="s">
        <v>25</v>
      </c>
      <c r="C25" s="164" t="s">
        <v>45</v>
      </c>
      <c r="D25" s="134" t="s">
        <v>26</v>
      </c>
      <c r="E25" s="16">
        <v>8</v>
      </c>
      <c r="F25" s="16">
        <v>12</v>
      </c>
      <c r="G25" s="16"/>
      <c r="H25" s="16">
        <v>2</v>
      </c>
      <c r="I25" s="123">
        <v>36</v>
      </c>
      <c r="J25" s="16">
        <v>2</v>
      </c>
      <c r="K25" s="282" t="s">
        <v>398</v>
      </c>
    </row>
    <row r="26" spans="1:11">
      <c r="A26" s="404"/>
      <c r="B26" s="413"/>
      <c r="C26" s="165" t="s">
        <v>46</v>
      </c>
      <c r="D26" s="132" t="s">
        <v>27</v>
      </c>
      <c r="E26" s="19">
        <v>12</v>
      </c>
      <c r="F26" s="19">
        <v>6</v>
      </c>
      <c r="G26" s="19"/>
      <c r="H26" s="19">
        <v>2</v>
      </c>
      <c r="I26" s="124">
        <v>30</v>
      </c>
      <c r="J26" s="19">
        <v>2</v>
      </c>
      <c r="K26" s="176" t="s">
        <v>395</v>
      </c>
    </row>
    <row r="27" spans="1:11" ht="31.5">
      <c r="A27" s="404"/>
      <c r="B27" s="413"/>
      <c r="C27" s="165" t="s">
        <v>47</v>
      </c>
      <c r="D27" s="116" t="s">
        <v>28</v>
      </c>
      <c r="E27" s="19">
        <v>6</v>
      </c>
      <c r="F27" s="19">
        <v>6</v>
      </c>
      <c r="G27" s="19"/>
      <c r="H27" s="19">
        <v>2</v>
      </c>
      <c r="I27" s="124">
        <v>30</v>
      </c>
      <c r="J27" s="19">
        <v>2</v>
      </c>
      <c r="K27" s="176" t="s">
        <v>399</v>
      </c>
    </row>
    <row r="28" spans="1:11" ht="48" thickBot="1">
      <c r="A28" s="405"/>
      <c r="B28" s="414"/>
      <c r="C28" s="175" t="s">
        <v>48</v>
      </c>
      <c r="D28" s="153" t="s">
        <v>20</v>
      </c>
      <c r="E28" s="48">
        <v>6</v>
      </c>
      <c r="F28" s="48">
        <v>6</v>
      </c>
      <c r="G28" s="48"/>
      <c r="H28" s="48">
        <v>2</v>
      </c>
      <c r="I28" s="48">
        <v>21</v>
      </c>
      <c r="J28" s="48">
        <v>1</v>
      </c>
      <c r="K28" s="145" t="s">
        <v>424</v>
      </c>
    </row>
    <row r="29" spans="1:11">
      <c r="D29" s="15" t="s">
        <v>55</v>
      </c>
      <c r="E29" s="9">
        <f>SUM(E17:E28)</f>
        <v>136</v>
      </c>
      <c r="F29" s="9">
        <f>SUM(F17:F28)</f>
        <v>128</v>
      </c>
      <c r="G29" s="9">
        <f>SUM(G17:G28)</f>
        <v>230</v>
      </c>
      <c r="H29" s="9"/>
      <c r="I29" s="9">
        <f>SUM(I17:I28)</f>
        <v>513</v>
      </c>
      <c r="J29" s="9">
        <f>SUM(J17:J28)</f>
        <v>30</v>
      </c>
      <c r="K29" s="29"/>
    </row>
    <row r="30" spans="1:11">
      <c r="B30" s="12"/>
      <c r="C30" s="12"/>
      <c r="D30" s="203"/>
      <c r="E30" s="7"/>
      <c r="F30" s="7"/>
      <c r="G30" s="7"/>
      <c r="H30" s="7"/>
      <c r="I30" s="7"/>
      <c r="J30" s="7"/>
    </row>
    <row r="32" spans="1:11" ht="15.95" customHeight="1"/>
  </sheetData>
  <mergeCells count="35">
    <mergeCell ref="J12:J13"/>
    <mergeCell ref="I12:I13"/>
    <mergeCell ref="K2:K3"/>
    <mergeCell ref="K8:K9"/>
    <mergeCell ref="K12:K13"/>
    <mergeCell ref="D2:D3"/>
    <mergeCell ref="I8:I9"/>
    <mergeCell ref="J8:J9"/>
    <mergeCell ref="D8:D9"/>
    <mergeCell ref="E8:E9"/>
    <mergeCell ref="F8:F9"/>
    <mergeCell ref="G8:G9"/>
    <mergeCell ref="E2:E3"/>
    <mergeCell ref="H8:H9"/>
    <mergeCell ref="F2:F3"/>
    <mergeCell ref="G2:G3"/>
    <mergeCell ref="H2:H3"/>
    <mergeCell ref="I2:I3"/>
    <mergeCell ref="J2:J3"/>
    <mergeCell ref="H12:H13"/>
    <mergeCell ref="A2:A13"/>
    <mergeCell ref="A17:A28"/>
    <mergeCell ref="C8:C9"/>
    <mergeCell ref="C12:C13"/>
    <mergeCell ref="C2:C3"/>
    <mergeCell ref="B10:B13"/>
    <mergeCell ref="B25:B28"/>
    <mergeCell ref="B21:B24"/>
    <mergeCell ref="B6:B9"/>
    <mergeCell ref="B2:B5"/>
    <mergeCell ref="B17:B20"/>
    <mergeCell ref="D12:D13"/>
    <mergeCell ref="E12:E13"/>
    <mergeCell ref="F12:F13"/>
    <mergeCell ref="G12:G13"/>
  </mergeCells>
  <phoneticPr fontId="14" type="noConversion"/>
  <pageMargins left="0.19685039370078741" right="0.19685039370078741" top="0.19685039370078741" bottom="0.19685039370078741" header="0.51181102362204722" footer="0.51181102362204722"/>
  <pageSetup paperSize="9" scale="65" orientation="landscape" horizontalDpi="4294967292" verticalDpi="4294967292"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K41"/>
  <sheetViews>
    <sheetView topLeftCell="A4" zoomScale="90" zoomScaleNormal="90" zoomScalePageLayoutView="80" workbookViewId="0">
      <selection activeCell="K20" sqref="K20"/>
    </sheetView>
  </sheetViews>
  <sheetFormatPr baseColWidth="10" defaultRowHeight="15.75"/>
  <cols>
    <col min="1" max="1" width="11.5" bestFit="1" customWidth="1"/>
    <col min="2" max="2" width="14" bestFit="1" customWidth="1"/>
    <col min="4" max="4" width="34.125" customWidth="1"/>
    <col min="5" max="6" width="4.5" bestFit="1" customWidth="1"/>
    <col min="7" max="7" width="8.5" bestFit="1" customWidth="1"/>
    <col min="8" max="8" width="9" bestFit="1" customWidth="1"/>
    <col min="9" max="9" width="6.125" bestFit="1" customWidth="1"/>
    <col min="10" max="10" width="7.5" bestFit="1" customWidth="1"/>
    <col min="11" max="11" width="67.5" bestFit="1" customWidth="1"/>
  </cols>
  <sheetData>
    <row r="1" spans="1:11" s="50" customFormat="1" ht="35.1" customHeight="1" thickBot="1">
      <c r="B1" s="137"/>
      <c r="C1" s="138" t="s">
        <v>56</v>
      </c>
      <c r="D1" s="118" t="s">
        <v>57</v>
      </c>
      <c r="E1" s="118" t="s">
        <v>2</v>
      </c>
      <c r="F1" s="118" t="s">
        <v>3</v>
      </c>
      <c r="G1" s="118" t="s">
        <v>58</v>
      </c>
      <c r="H1" s="118" t="s">
        <v>59</v>
      </c>
      <c r="I1" s="118" t="s">
        <v>6</v>
      </c>
      <c r="J1" s="118" t="s">
        <v>76</v>
      </c>
      <c r="K1" s="241" t="s">
        <v>486</v>
      </c>
    </row>
    <row r="2" spans="1:11">
      <c r="A2" s="403" t="s">
        <v>29</v>
      </c>
      <c r="B2" s="433" t="s">
        <v>72</v>
      </c>
      <c r="C2" s="16" t="s">
        <v>31</v>
      </c>
      <c r="D2" s="117" t="s">
        <v>61</v>
      </c>
      <c r="E2" s="16">
        <v>8</v>
      </c>
      <c r="F2" s="16">
        <v>6</v>
      </c>
      <c r="G2" s="16"/>
      <c r="H2" s="16">
        <v>3</v>
      </c>
      <c r="I2" s="16">
        <f>E2*1.5+F2*H2</f>
        <v>30</v>
      </c>
      <c r="J2" s="87">
        <v>2</v>
      </c>
      <c r="K2" s="143" t="s">
        <v>404</v>
      </c>
    </row>
    <row r="3" spans="1:11">
      <c r="A3" s="404"/>
      <c r="B3" s="434"/>
      <c r="C3" s="19" t="s">
        <v>34</v>
      </c>
      <c r="D3" s="21" t="s">
        <v>62</v>
      </c>
      <c r="E3" s="19">
        <v>8</v>
      </c>
      <c r="F3" s="19">
        <v>6</v>
      </c>
      <c r="G3" s="19"/>
      <c r="H3" s="19">
        <v>3</v>
      </c>
      <c r="I3" s="19">
        <f t="shared" ref="I3:I17" si="0">E3*1.5+F3*H3</f>
        <v>30</v>
      </c>
      <c r="J3" s="122">
        <v>2</v>
      </c>
      <c r="K3" s="144" t="s">
        <v>365</v>
      </c>
    </row>
    <row r="4" spans="1:11" ht="31.5">
      <c r="A4" s="404"/>
      <c r="B4" s="434"/>
      <c r="C4" s="19" t="s">
        <v>35</v>
      </c>
      <c r="D4" s="21" t="s">
        <v>63</v>
      </c>
      <c r="E4" s="19">
        <v>8</v>
      </c>
      <c r="F4" s="19">
        <v>12</v>
      </c>
      <c r="G4" s="19"/>
      <c r="H4" s="19">
        <v>3</v>
      </c>
      <c r="I4" s="19">
        <f t="shared" si="0"/>
        <v>48</v>
      </c>
      <c r="J4" s="122">
        <v>2</v>
      </c>
      <c r="K4" s="283" t="s">
        <v>480</v>
      </c>
    </row>
    <row r="5" spans="1:11">
      <c r="A5" s="404"/>
      <c r="B5" s="434"/>
      <c r="C5" s="19" t="s">
        <v>77</v>
      </c>
      <c r="D5" s="21" t="s">
        <v>83</v>
      </c>
      <c r="E5" s="19">
        <v>8</v>
      </c>
      <c r="F5" s="19">
        <v>6</v>
      </c>
      <c r="G5" s="19"/>
      <c r="H5" s="19">
        <v>3</v>
      </c>
      <c r="I5" s="19">
        <f t="shared" si="0"/>
        <v>30</v>
      </c>
      <c r="J5" s="122">
        <v>2</v>
      </c>
      <c r="K5" s="284" t="s">
        <v>405</v>
      </c>
    </row>
    <row r="6" spans="1:11" ht="31.5">
      <c r="A6" s="404"/>
      <c r="B6" s="434"/>
      <c r="C6" s="19" t="s">
        <v>87</v>
      </c>
      <c r="D6" s="21" t="s">
        <v>70</v>
      </c>
      <c r="E6" s="19">
        <v>8</v>
      </c>
      <c r="F6" s="19">
        <v>6</v>
      </c>
      <c r="G6" s="19"/>
      <c r="H6" s="19">
        <v>3</v>
      </c>
      <c r="I6" s="19">
        <f t="shared" si="0"/>
        <v>30</v>
      </c>
      <c r="J6" s="122">
        <v>2</v>
      </c>
      <c r="K6" s="285" t="s">
        <v>406</v>
      </c>
    </row>
    <row r="7" spans="1:11" s="50" customFormat="1" ht="31.5">
      <c r="A7" s="404"/>
      <c r="B7" s="434"/>
      <c r="C7" s="20" t="s">
        <v>78</v>
      </c>
      <c r="D7" s="28" t="s">
        <v>351</v>
      </c>
      <c r="E7" s="20">
        <v>8</v>
      </c>
      <c r="F7" s="20">
        <v>6</v>
      </c>
      <c r="G7" s="20"/>
      <c r="H7" s="20">
        <v>3</v>
      </c>
      <c r="I7" s="19">
        <f t="shared" si="0"/>
        <v>30</v>
      </c>
      <c r="J7" s="122">
        <v>2</v>
      </c>
      <c r="K7" s="109" t="s">
        <v>403</v>
      </c>
    </row>
    <row r="8" spans="1:11" ht="32.1" customHeight="1" thickBot="1">
      <c r="A8" s="404"/>
      <c r="B8" s="435"/>
      <c r="C8" s="135" t="s">
        <v>86</v>
      </c>
      <c r="D8" s="136" t="s">
        <v>348</v>
      </c>
      <c r="E8" s="48">
        <v>12</v>
      </c>
      <c r="F8" s="48">
        <v>6</v>
      </c>
      <c r="G8" s="48"/>
      <c r="H8" s="48">
        <v>3</v>
      </c>
      <c r="I8" s="48">
        <f t="shared" si="0"/>
        <v>36</v>
      </c>
      <c r="J8" s="23">
        <v>2</v>
      </c>
      <c r="K8" s="286" t="s">
        <v>359</v>
      </c>
    </row>
    <row r="9" spans="1:11">
      <c r="A9" s="404"/>
      <c r="B9" s="433" t="s">
        <v>73</v>
      </c>
      <c r="C9" s="16" t="s">
        <v>32</v>
      </c>
      <c r="D9" s="117" t="s">
        <v>64</v>
      </c>
      <c r="E9" s="16"/>
      <c r="F9" s="16">
        <v>24</v>
      </c>
      <c r="G9" s="16"/>
      <c r="H9" s="16">
        <v>0</v>
      </c>
      <c r="I9" s="16">
        <f t="shared" si="0"/>
        <v>0</v>
      </c>
      <c r="J9" s="87">
        <v>1</v>
      </c>
      <c r="K9" s="243" t="s">
        <v>367</v>
      </c>
    </row>
    <row r="10" spans="1:11" ht="24" customHeight="1">
      <c r="A10" s="404"/>
      <c r="B10" s="434"/>
      <c r="C10" s="19" t="s">
        <v>36</v>
      </c>
      <c r="D10" s="21" t="s">
        <v>357</v>
      </c>
      <c r="E10" s="2">
        <v>24</v>
      </c>
      <c r="F10" s="2">
        <v>30</v>
      </c>
      <c r="G10" s="2"/>
      <c r="H10" s="2">
        <v>3</v>
      </c>
      <c r="I10" s="2">
        <f t="shared" si="0"/>
        <v>126</v>
      </c>
      <c r="J10" s="92">
        <v>3</v>
      </c>
      <c r="K10" s="140" t="s">
        <v>366</v>
      </c>
    </row>
    <row r="11" spans="1:11" ht="23.1" customHeight="1">
      <c r="A11" s="404"/>
      <c r="B11" s="434"/>
      <c r="C11" s="19" t="s">
        <v>37</v>
      </c>
      <c r="D11" s="28" t="s">
        <v>71</v>
      </c>
      <c r="E11" s="2"/>
      <c r="F11" s="2"/>
      <c r="G11" s="19">
        <v>30</v>
      </c>
      <c r="H11" s="2"/>
      <c r="I11" s="2"/>
      <c r="J11" s="92"/>
      <c r="K11" s="287"/>
    </row>
    <row r="12" spans="1:11" ht="31.5">
      <c r="A12" s="404"/>
      <c r="B12" s="434"/>
      <c r="C12" s="88" t="s">
        <v>79</v>
      </c>
      <c r="D12" s="116" t="s">
        <v>65</v>
      </c>
      <c r="E12" s="19">
        <v>24</v>
      </c>
      <c r="F12" s="19">
        <v>18</v>
      </c>
      <c r="G12" s="19"/>
      <c r="H12" s="19">
        <v>3</v>
      </c>
      <c r="I12" s="19">
        <f t="shared" si="0"/>
        <v>90</v>
      </c>
      <c r="J12" s="122">
        <v>5</v>
      </c>
      <c r="K12" s="288" t="s">
        <v>360</v>
      </c>
    </row>
    <row r="13" spans="1:11" ht="24.95" customHeight="1">
      <c r="A13" s="404"/>
      <c r="B13" s="434"/>
      <c r="C13" s="19" t="s">
        <v>80</v>
      </c>
      <c r="D13" s="28" t="s">
        <v>66</v>
      </c>
      <c r="E13" s="19">
        <v>8</v>
      </c>
      <c r="F13" s="19">
        <v>16</v>
      </c>
      <c r="G13" s="19"/>
      <c r="H13" s="19">
        <v>3</v>
      </c>
      <c r="I13" s="19">
        <f t="shared" si="0"/>
        <v>60</v>
      </c>
      <c r="J13" s="122">
        <v>3</v>
      </c>
      <c r="K13" s="289" t="s">
        <v>418</v>
      </c>
    </row>
    <row r="14" spans="1:11" ht="16.5" thickBot="1">
      <c r="A14" s="404"/>
      <c r="B14" s="435"/>
      <c r="C14" s="48" t="s">
        <v>88</v>
      </c>
      <c r="D14" s="86" t="s">
        <v>67</v>
      </c>
      <c r="E14" s="48" t="s">
        <v>68</v>
      </c>
      <c r="F14" s="48">
        <v>6</v>
      </c>
      <c r="G14" s="48"/>
      <c r="H14" s="48">
        <v>3</v>
      </c>
      <c r="I14" s="48">
        <v>18</v>
      </c>
      <c r="J14" s="23">
        <v>1</v>
      </c>
      <c r="K14" s="141" t="s">
        <v>361</v>
      </c>
    </row>
    <row r="15" spans="1:11" ht="31.5">
      <c r="A15" s="404"/>
      <c r="B15" s="433" t="s">
        <v>74</v>
      </c>
      <c r="C15" s="16" t="s">
        <v>33</v>
      </c>
      <c r="D15" s="142" t="s">
        <v>81</v>
      </c>
      <c r="E15" s="16">
        <v>8</v>
      </c>
      <c r="F15" s="16">
        <v>20</v>
      </c>
      <c r="G15" s="16"/>
      <c r="H15" s="16">
        <v>3</v>
      </c>
      <c r="I15" s="16">
        <f t="shared" si="0"/>
        <v>72</v>
      </c>
      <c r="J15" s="87">
        <v>1</v>
      </c>
      <c r="K15" s="283" t="s">
        <v>419</v>
      </c>
    </row>
    <row r="16" spans="1:11" ht="24" customHeight="1">
      <c r="A16" s="404"/>
      <c r="B16" s="434"/>
      <c r="C16" s="19" t="s">
        <v>38</v>
      </c>
      <c r="D16" s="21" t="s">
        <v>8</v>
      </c>
      <c r="E16" s="19">
        <v>8</v>
      </c>
      <c r="F16" s="19">
        <v>6</v>
      </c>
      <c r="G16" s="19"/>
      <c r="H16" s="19">
        <v>3</v>
      </c>
      <c r="I16" s="19">
        <f t="shared" si="0"/>
        <v>30</v>
      </c>
      <c r="J16" s="122">
        <v>1</v>
      </c>
      <c r="K16" s="145" t="s">
        <v>407</v>
      </c>
    </row>
    <row r="17" spans="1:11" ht="16.5" thickBot="1">
      <c r="A17" s="405"/>
      <c r="B17" s="435"/>
      <c r="C17" s="48" t="s">
        <v>39</v>
      </c>
      <c r="D17" s="32" t="s">
        <v>69</v>
      </c>
      <c r="E17" s="48">
        <v>8</v>
      </c>
      <c r="F17" s="48">
        <v>6</v>
      </c>
      <c r="G17" s="48"/>
      <c r="H17" s="48">
        <v>3</v>
      </c>
      <c r="I17" s="48">
        <f t="shared" si="0"/>
        <v>30</v>
      </c>
      <c r="J17" s="23">
        <v>1</v>
      </c>
      <c r="K17" s="141" t="s">
        <v>408</v>
      </c>
    </row>
    <row r="18" spans="1:11">
      <c r="A18" s="6"/>
      <c r="B18" s="17"/>
      <c r="C18" s="18"/>
      <c r="D18" s="15" t="s">
        <v>54</v>
      </c>
      <c r="E18" s="8">
        <f>SUM(E2:E17)</f>
        <v>140</v>
      </c>
      <c r="F18" s="8">
        <f>SUM(F2:F17)</f>
        <v>174</v>
      </c>
      <c r="G18" s="8">
        <f>SUM(G2:G17)</f>
        <v>30</v>
      </c>
      <c r="H18" s="8"/>
      <c r="I18" s="8">
        <f>SUM(I2:I17)</f>
        <v>660</v>
      </c>
      <c r="J18" s="90">
        <f>SUM(J2:J17)</f>
        <v>30</v>
      </c>
      <c r="K18" s="250"/>
    </row>
    <row r="19" spans="1:11" ht="16.5" thickBot="1"/>
    <row r="20" spans="1:11" s="50" customFormat="1" ht="24.95" customHeight="1" thickBot="1">
      <c r="B20" s="137"/>
      <c r="C20" s="118" t="s">
        <v>56</v>
      </c>
      <c r="D20" s="118" t="s">
        <v>57</v>
      </c>
      <c r="E20" s="118" t="s">
        <v>2</v>
      </c>
      <c r="F20" s="118" t="s">
        <v>3</v>
      </c>
      <c r="G20" s="118" t="s">
        <v>58</v>
      </c>
      <c r="H20" s="118" t="s">
        <v>59</v>
      </c>
      <c r="I20" s="118" t="s">
        <v>60</v>
      </c>
      <c r="J20" s="111" t="s">
        <v>82</v>
      </c>
      <c r="K20" s="177" t="s">
        <v>486</v>
      </c>
    </row>
    <row r="21" spans="1:11">
      <c r="A21" s="403" t="s">
        <v>30</v>
      </c>
      <c r="B21" s="433" t="s">
        <v>72</v>
      </c>
      <c r="C21" s="16" t="s">
        <v>49</v>
      </c>
      <c r="D21" s="117" t="s">
        <v>61</v>
      </c>
      <c r="E21" s="16">
        <v>8</v>
      </c>
      <c r="F21" s="16">
        <v>6</v>
      </c>
      <c r="G21" s="16"/>
      <c r="H21" s="16">
        <v>3</v>
      </c>
      <c r="I21" s="16">
        <f>E21*1.5+F21*H21</f>
        <v>30</v>
      </c>
      <c r="J21" s="87">
        <v>2</v>
      </c>
      <c r="K21" s="143" t="s">
        <v>409</v>
      </c>
    </row>
    <row r="22" spans="1:11" ht="20.100000000000001" customHeight="1">
      <c r="A22" s="404"/>
      <c r="B22" s="434"/>
      <c r="C22" s="19" t="s">
        <v>50</v>
      </c>
      <c r="D22" s="21" t="s">
        <v>62</v>
      </c>
      <c r="E22" s="19">
        <v>8</v>
      </c>
      <c r="F22" s="19">
        <v>6</v>
      </c>
      <c r="G22" s="19"/>
      <c r="H22" s="19">
        <v>3</v>
      </c>
      <c r="I22" s="19">
        <f t="shared" ref="I22:I37" si="1">E22*1.5+F22*H22</f>
        <v>30</v>
      </c>
      <c r="J22" s="122">
        <v>2</v>
      </c>
      <c r="K22" s="144" t="s">
        <v>276</v>
      </c>
    </row>
    <row r="23" spans="1:11" ht="31.5">
      <c r="A23" s="404"/>
      <c r="B23" s="434"/>
      <c r="C23" s="19" t="s">
        <v>51</v>
      </c>
      <c r="D23" s="21" t="s">
        <v>63</v>
      </c>
      <c r="E23" s="19">
        <v>11</v>
      </c>
      <c r="F23" s="19">
        <v>8</v>
      </c>
      <c r="G23" s="19"/>
      <c r="H23" s="19">
        <v>3</v>
      </c>
      <c r="I23" s="19">
        <f t="shared" si="1"/>
        <v>40.5</v>
      </c>
      <c r="J23" s="122">
        <v>2</v>
      </c>
      <c r="K23" s="145" t="s">
        <v>481</v>
      </c>
    </row>
    <row r="24" spans="1:11">
      <c r="A24" s="404"/>
      <c r="B24" s="434"/>
      <c r="C24" s="19" t="s">
        <v>52</v>
      </c>
      <c r="D24" s="21" t="s">
        <v>83</v>
      </c>
      <c r="E24" s="19">
        <v>8</v>
      </c>
      <c r="F24" s="19">
        <v>6</v>
      </c>
      <c r="G24" s="19"/>
      <c r="H24" s="19">
        <v>3</v>
      </c>
      <c r="I24" s="19">
        <f t="shared" si="1"/>
        <v>30</v>
      </c>
      <c r="J24" s="122">
        <v>2</v>
      </c>
      <c r="K24" s="284" t="s">
        <v>300</v>
      </c>
    </row>
    <row r="25" spans="1:11">
      <c r="A25" s="404"/>
      <c r="B25" s="434"/>
      <c r="C25" s="19" t="s">
        <v>90</v>
      </c>
      <c r="D25" s="21" t="s">
        <v>70</v>
      </c>
      <c r="E25" s="19">
        <v>8</v>
      </c>
      <c r="F25" s="19">
        <v>6</v>
      </c>
      <c r="G25" s="19"/>
      <c r="H25" s="19">
        <v>3</v>
      </c>
      <c r="I25" s="19">
        <f t="shared" si="1"/>
        <v>30</v>
      </c>
      <c r="J25" s="122">
        <v>2</v>
      </c>
      <c r="K25" s="290" t="s">
        <v>410</v>
      </c>
    </row>
    <row r="26" spans="1:11" ht="31.5">
      <c r="A26" s="404"/>
      <c r="B26" s="434"/>
      <c r="C26" s="19" t="s">
        <v>221</v>
      </c>
      <c r="D26" s="21" t="s">
        <v>351</v>
      </c>
      <c r="E26" s="19">
        <v>8</v>
      </c>
      <c r="F26" s="19">
        <v>6</v>
      </c>
      <c r="G26" s="19"/>
      <c r="H26" s="19">
        <v>3</v>
      </c>
      <c r="I26" s="19">
        <f t="shared" si="1"/>
        <v>30</v>
      </c>
      <c r="J26" s="122">
        <v>2</v>
      </c>
      <c r="K26" s="146" t="s">
        <v>403</v>
      </c>
    </row>
    <row r="27" spans="1:11">
      <c r="A27" s="404"/>
      <c r="B27" s="434"/>
      <c r="C27" s="20" t="s">
        <v>89</v>
      </c>
      <c r="D27" s="28" t="s">
        <v>84</v>
      </c>
      <c r="E27" s="20">
        <v>8</v>
      </c>
      <c r="F27" s="20">
        <v>6</v>
      </c>
      <c r="G27" s="20"/>
      <c r="H27" s="20">
        <v>3</v>
      </c>
      <c r="I27" s="19">
        <f t="shared" si="1"/>
        <v>30</v>
      </c>
      <c r="J27" s="122">
        <v>2</v>
      </c>
      <c r="K27" s="144" t="s">
        <v>411</v>
      </c>
    </row>
    <row r="28" spans="1:11" ht="32.25" thickBot="1">
      <c r="A28" s="404"/>
      <c r="B28" s="435"/>
      <c r="C28" s="135" t="s">
        <v>218</v>
      </c>
      <c r="D28" s="136" t="s">
        <v>348</v>
      </c>
      <c r="E28" s="48">
        <v>9</v>
      </c>
      <c r="F28" s="48">
        <v>4</v>
      </c>
      <c r="G28" s="48"/>
      <c r="H28" s="48">
        <v>3</v>
      </c>
      <c r="I28" s="48">
        <f t="shared" si="1"/>
        <v>25.5</v>
      </c>
      <c r="J28" s="23">
        <v>1</v>
      </c>
      <c r="K28" s="144" t="s">
        <v>412</v>
      </c>
    </row>
    <row r="29" spans="1:11">
      <c r="A29" s="404"/>
      <c r="B29" s="433" t="s">
        <v>73</v>
      </c>
      <c r="C29" s="16" t="s">
        <v>41</v>
      </c>
      <c r="D29" s="117" t="s">
        <v>64</v>
      </c>
      <c r="E29" s="16"/>
      <c r="F29" s="16">
        <v>24</v>
      </c>
      <c r="G29" s="16"/>
      <c r="H29" s="16">
        <v>0</v>
      </c>
      <c r="I29" s="16">
        <f t="shared" si="1"/>
        <v>0</v>
      </c>
      <c r="J29" s="87">
        <v>1</v>
      </c>
      <c r="K29" s="243" t="s">
        <v>367</v>
      </c>
    </row>
    <row r="30" spans="1:11" ht="21.95" customHeight="1">
      <c r="A30" s="404"/>
      <c r="B30" s="434"/>
      <c r="C30" s="19" t="s">
        <v>42</v>
      </c>
      <c r="D30" s="21" t="s">
        <v>358</v>
      </c>
      <c r="E30" s="19">
        <v>24</v>
      </c>
      <c r="F30" s="19">
        <v>30</v>
      </c>
      <c r="G30" s="19"/>
      <c r="H30" s="19">
        <v>3</v>
      </c>
      <c r="I30" s="19">
        <f t="shared" si="1"/>
        <v>126</v>
      </c>
      <c r="J30" s="122">
        <v>3</v>
      </c>
      <c r="K30" s="140" t="s">
        <v>413</v>
      </c>
    </row>
    <row r="31" spans="1:11" ht="21.95" customHeight="1">
      <c r="A31" s="404"/>
      <c r="B31" s="434"/>
      <c r="C31" s="19" t="s">
        <v>43</v>
      </c>
      <c r="D31" s="28" t="s">
        <v>71</v>
      </c>
      <c r="E31" s="19"/>
      <c r="F31" s="19"/>
      <c r="G31" s="19">
        <v>30</v>
      </c>
      <c r="H31" s="19">
        <v>3</v>
      </c>
      <c r="I31" s="19">
        <v>0</v>
      </c>
      <c r="J31" s="122">
        <v>0</v>
      </c>
      <c r="K31" s="140"/>
    </row>
    <row r="32" spans="1:11" ht="31.5">
      <c r="A32" s="404"/>
      <c r="B32" s="434"/>
      <c r="C32" s="88" t="s">
        <v>44</v>
      </c>
      <c r="D32" s="126" t="s">
        <v>65</v>
      </c>
      <c r="E32" s="19">
        <v>24</v>
      </c>
      <c r="F32" s="19">
        <v>18</v>
      </c>
      <c r="G32" s="19"/>
      <c r="H32" s="19">
        <v>3</v>
      </c>
      <c r="I32" s="19">
        <f t="shared" si="1"/>
        <v>90</v>
      </c>
      <c r="J32" s="122">
        <v>2</v>
      </c>
      <c r="K32" s="145" t="s">
        <v>349</v>
      </c>
    </row>
    <row r="33" spans="1:11" ht="24.95" customHeight="1">
      <c r="A33" s="404"/>
      <c r="B33" s="434"/>
      <c r="C33" s="19" t="s">
        <v>85</v>
      </c>
      <c r="D33" s="28" t="s">
        <v>66</v>
      </c>
      <c r="E33" s="19">
        <v>12</v>
      </c>
      <c r="F33" s="19">
        <v>16</v>
      </c>
      <c r="G33" s="19"/>
      <c r="H33" s="19">
        <v>3</v>
      </c>
      <c r="I33" s="19">
        <f t="shared" si="1"/>
        <v>66</v>
      </c>
      <c r="J33" s="122">
        <v>3</v>
      </c>
      <c r="K33" s="140" t="s">
        <v>350</v>
      </c>
    </row>
    <row r="34" spans="1:11" ht="16.5" thickBot="1">
      <c r="A34" s="404"/>
      <c r="B34" s="435"/>
      <c r="C34" s="48" t="s">
        <v>91</v>
      </c>
      <c r="D34" s="86" t="s">
        <v>67</v>
      </c>
      <c r="E34" s="48" t="s">
        <v>68</v>
      </c>
      <c r="F34" s="48">
        <v>6</v>
      </c>
      <c r="G34" s="48"/>
      <c r="H34" s="48">
        <v>3</v>
      </c>
      <c r="I34" s="48">
        <v>18</v>
      </c>
      <c r="J34" s="23">
        <v>2</v>
      </c>
      <c r="K34" s="147" t="s">
        <v>362</v>
      </c>
    </row>
    <row r="35" spans="1:11" ht="31.5">
      <c r="A35" s="404"/>
      <c r="B35" s="433" t="s">
        <v>74</v>
      </c>
      <c r="C35" s="16" t="s">
        <v>45</v>
      </c>
      <c r="D35" s="142" t="s">
        <v>81</v>
      </c>
      <c r="E35" s="16">
        <v>8</v>
      </c>
      <c r="F35" s="16">
        <v>20</v>
      </c>
      <c r="G35" s="16"/>
      <c r="H35" s="16">
        <v>3</v>
      </c>
      <c r="I35" s="16">
        <f t="shared" si="1"/>
        <v>72</v>
      </c>
      <c r="J35" s="87">
        <v>2</v>
      </c>
      <c r="K35" s="143" t="s">
        <v>485</v>
      </c>
    </row>
    <row r="36" spans="1:11" ht="21.95" customHeight="1">
      <c r="A36" s="404"/>
      <c r="B36" s="434"/>
      <c r="C36" s="19" t="s">
        <v>46</v>
      </c>
      <c r="D36" s="21" t="s">
        <v>8</v>
      </c>
      <c r="E36" s="19">
        <v>8</v>
      </c>
      <c r="F36" s="19">
        <v>6</v>
      </c>
      <c r="G36" s="19"/>
      <c r="H36" s="19">
        <v>3</v>
      </c>
      <c r="I36" s="19">
        <f t="shared" si="1"/>
        <v>30</v>
      </c>
      <c r="J36" s="122">
        <v>1</v>
      </c>
      <c r="K36" s="145" t="s">
        <v>407</v>
      </c>
    </row>
    <row r="37" spans="1:11" ht="16.5" thickBot="1">
      <c r="A37" s="405"/>
      <c r="B37" s="435"/>
      <c r="C37" s="48" t="s">
        <v>47</v>
      </c>
      <c r="D37" s="32" t="s">
        <v>69</v>
      </c>
      <c r="E37" s="48">
        <v>8</v>
      </c>
      <c r="F37" s="48">
        <v>6</v>
      </c>
      <c r="G37" s="48"/>
      <c r="H37" s="48">
        <v>3</v>
      </c>
      <c r="I37" s="48">
        <f t="shared" si="1"/>
        <v>30</v>
      </c>
      <c r="J37" s="23">
        <v>1</v>
      </c>
      <c r="K37" s="147" t="s">
        <v>414</v>
      </c>
    </row>
    <row r="38" spans="1:11">
      <c r="D38" s="15" t="s">
        <v>55</v>
      </c>
      <c r="E38" s="9">
        <f>SUM(E21:E37)</f>
        <v>152</v>
      </c>
      <c r="F38" s="9">
        <f>SUM(F21:F37)</f>
        <v>174</v>
      </c>
      <c r="G38" s="9">
        <f>SUM(G21:G37)</f>
        <v>30</v>
      </c>
      <c r="H38" s="9"/>
      <c r="I38" s="9">
        <f>SUM(I21:I37)</f>
        <v>678</v>
      </c>
      <c r="J38" s="89">
        <f>SUM(J21:J37)</f>
        <v>30</v>
      </c>
      <c r="K38" s="252"/>
    </row>
    <row r="40" spans="1:11">
      <c r="D40" s="5" t="s">
        <v>92</v>
      </c>
      <c r="E40" s="5">
        <f>SUM(E18+E38)</f>
        <v>292</v>
      </c>
      <c r="F40" s="5">
        <f>SUM(F18+F38)</f>
        <v>348</v>
      </c>
      <c r="G40" s="5">
        <f>SUM(G18+G38)</f>
        <v>60</v>
      </c>
      <c r="H40" s="5"/>
      <c r="I40" s="5">
        <f>SUM(I18+I38)</f>
        <v>1338</v>
      </c>
      <c r="J40" s="5">
        <f>SUM(J18+J38)</f>
        <v>60</v>
      </c>
    </row>
    <row r="41" spans="1:11">
      <c r="D41" s="4"/>
      <c r="E41" s="431">
        <f>SUM(E40:F40)</f>
        <v>640</v>
      </c>
      <c r="F41" s="432"/>
      <c r="G41" s="4"/>
      <c r="H41" s="4"/>
      <c r="I41" s="4"/>
      <c r="J41" s="4"/>
      <c r="K41" s="4"/>
    </row>
  </sheetData>
  <mergeCells count="9">
    <mergeCell ref="E41:F41"/>
    <mergeCell ref="A21:A37"/>
    <mergeCell ref="B35:B37"/>
    <mergeCell ref="B2:B8"/>
    <mergeCell ref="B9:B14"/>
    <mergeCell ref="A2:A17"/>
    <mergeCell ref="B21:B28"/>
    <mergeCell ref="B29:B34"/>
    <mergeCell ref="B15:B17"/>
  </mergeCells>
  <phoneticPr fontId="14" type="noConversion"/>
  <pageMargins left="0.19685039370078741" right="0.19685039370078741" top="0.19685039370078741" bottom="0.19685039370078741" header="0.51181102362204722" footer="0.51181102362204722"/>
  <pageSetup paperSize="9" scale="62" orientation="landscape" horizontalDpi="4294967292" verticalDpi="4294967292"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K46"/>
  <sheetViews>
    <sheetView zoomScale="90" zoomScaleNormal="90" zoomScalePageLayoutView="90" workbookViewId="0"/>
  </sheetViews>
  <sheetFormatPr baseColWidth="10" defaultRowHeight="15.75"/>
  <cols>
    <col min="1" max="1" width="12.375" bestFit="1" customWidth="1"/>
    <col min="2" max="2" width="35" customWidth="1"/>
    <col min="3" max="3" width="8.375" customWidth="1"/>
    <col min="4" max="4" width="81.875" customWidth="1"/>
    <col min="5" max="6" width="4.5" bestFit="1" customWidth="1"/>
    <col min="7" max="7" width="5.625" bestFit="1" customWidth="1"/>
    <col min="8" max="8" width="7" bestFit="1" customWidth="1"/>
    <col min="9" max="9" width="6" bestFit="1" customWidth="1"/>
    <col min="10" max="10" width="7.625" bestFit="1" customWidth="1"/>
    <col min="11" max="11" width="60.625" bestFit="1" customWidth="1"/>
  </cols>
  <sheetData>
    <row r="1" spans="1:11" s="50" customFormat="1" ht="30.95" customHeight="1" thickBot="1">
      <c r="B1" s="14" t="s">
        <v>9</v>
      </c>
      <c r="C1" s="14" t="s">
        <v>0</v>
      </c>
      <c r="D1" s="121" t="s">
        <v>102</v>
      </c>
      <c r="E1" s="24" t="s">
        <v>2</v>
      </c>
      <c r="F1" s="24" t="s">
        <v>3</v>
      </c>
      <c r="G1" s="24" t="s">
        <v>7</v>
      </c>
      <c r="H1" s="24" t="s">
        <v>4</v>
      </c>
      <c r="I1" s="24" t="s">
        <v>6</v>
      </c>
      <c r="J1" s="91" t="s">
        <v>5</v>
      </c>
      <c r="K1" s="177" t="s">
        <v>486</v>
      </c>
    </row>
    <row r="2" spans="1:11" ht="26.1" customHeight="1">
      <c r="A2" s="403" t="s">
        <v>29</v>
      </c>
      <c r="B2" s="410" t="s">
        <v>354</v>
      </c>
      <c r="C2" s="123" t="s">
        <v>31</v>
      </c>
      <c r="D2" s="31" t="s">
        <v>95</v>
      </c>
      <c r="E2" s="16">
        <v>8</v>
      </c>
      <c r="F2" s="16">
        <v>6</v>
      </c>
      <c r="G2" s="16"/>
      <c r="H2" s="16">
        <v>1</v>
      </c>
      <c r="I2" s="123">
        <f>E2*1.5+F2*H2</f>
        <v>18</v>
      </c>
      <c r="J2" s="87">
        <v>2</v>
      </c>
      <c r="K2" s="247" t="s">
        <v>275</v>
      </c>
    </row>
    <row r="3" spans="1:11">
      <c r="A3" s="404"/>
      <c r="B3" s="442"/>
      <c r="C3" s="19" t="s">
        <v>34</v>
      </c>
      <c r="D3" s="28" t="s">
        <v>94</v>
      </c>
      <c r="E3" s="19">
        <v>8</v>
      </c>
      <c r="F3" s="19">
        <v>6</v>
      </c>
      <c r="G3" s="19"/>
      <c r="H3" s="19">
        <v>1</v>
      </c>
      <c r="I3" s="19">
        <f>E3*1.5+F3*H3</f>
        <v>18</v>
      </c>
      <c r="J3" s="122">
        <v>2</v>
      </c>
      <c r="K3" s="151" t="s">
        <v>369</v>
      </c>
    </row>
    <row r="4" spans="1:11" ht="23.1" customHeight="1">
      <c r="A4" s="404"/>
      <c r="B4" s="442"/>
      <c r="C4" s="19" t="s">
        <v>35</v>
      </c>
      <c r="D4" s="28" t="s">
        <v>96</v>
      </c>
      <c r="E4" s="19"/>
      <c r="F4" s="19">
        <v>8</v>
      </c>
      <c r="G4" s="19"/>
      <c r="H4" s="19">
        <v>1</v>
      </c>
      <c r="I4" s="19">
        <f>E4*1.5+F4*H4</f>
        <v>8</v>
      </c>
      <c r="J4" s="122">
        <v>2</v>
      </c>
      <c r="K4" s="152" t="s">
        <v>370</v>
      </c>
    </row>
    <row r="5" spans="1:11" ht="24.95" customHeight="1">
      <c r="A5" s="404"/>
      <c r="B5" s="442"/>
      <c r="C5" s="19" t="s">
        <v>77</v>
      </c>
      <c r="D5" s="28" t="s">
        <v>98</v>
      </c>
      <c r="E5" s="19">
        <v>8</v>
      </c>
      <c r="F5" s="19">
        <v>6</v>
      </c>
      <c r="G5" s="19"/>
      <c r="H5" s="19">
        <v>1</v>
      </c>
      <c r="I5" s="19">
        <f>E5*1.5+F5*H5</f>
        <v>18</v>
      </c>
      <c r="J5" s="122">
        <v>2</v>
      </c>
      <c r="K5" s="152" t="s">
        <v>363</v>
      </c>
    </row>
    <row r="6" spans="1:11">
      <c r="A6" s="404"/>
      <c r="B6" s="442"/>
      <c r="C6" s="19" t="s">
        <v>87</v>
      </c>
      <c r="D6" s="28" t="s">
        <v>97</v>
      </c>
      <c r="E6" s="19">
        <v>8</v>
      </c>
      <c r="F6" s="19">
        <v>6</v>
      </c>
      <c r="G6" s="19"/>
      <c r="H6" s="19">
        <v>1</v>
      </c>
      <c r="I6" s="19">
        <v>18</v>
      </c>
      <c r="J6" s="122">
        <v>2</v>
      </c>
      <c r="K6" s="146" t="s">
        <v>371</v>
      </c>
    </row>
    <row r="7" spans="1:11" ht="32.25" thickBot="1">
      <c r="A7" s="404"/>
      <c r="B7" s="409"/>
      <c r="C7" s="48" t="s">
        <v>78</v>
      </c>
      <c r="D7" s="32" t="s">
        <v>268</v>
      </c>
      <c r="E7" s="48">
        <v>8</v>
      </c>
      <c r="F7" s="48">
        <v>6</v>
      </c>
      <c r="G7" s="48"/>
      <c r="H7" s="48">
        <v>1</v>
      </c>
      <c r="I7" s="48">
        <v>18</v>
      </c>
      <c r="J7" s="23">
        <v>2</v>
      </c>
      <c r="K7" s="277" t="s">
        <v>372</v>
      </c>
    </row>
    <row r="8" spans="1:11">
      <c r="A8" s="404"/>
      <c r="B8" s="442" t="s">
        <v>103</v>
      </c>
      <c r="C8" s="131" t="s">
        <v>32</v>
      </c>
      <c r="D8" s="27" t="s">
        <v>99</v>
      </c>
      <c r="E8" s="55"/>
      <c r="F8" s="55">
        <v>24</v>
      </c>
      <c r="G8" s="55">
        <v>30</v>
      </c>
      <c r="H8" s="55">
        <v>14</v>
      </c>
      <c r="I8" s="55">
        <v>336</v>
      </c>
      <c r="J8" s="125">
        <v>2</v>
      </c>
      <c r="K8" s="276" t="s">
        <v>367</v>
      </c>
    </row>
    <row r="9" spans="1:11">
      <c r="A9" s="404"/>
      <c r="B9" s="442"/>
      <c r="C9" s="20" t="s">
        <v>36</v>
      </c>
      <c r="D9" s="28" t="s">
        <v>373</v>
      </c>
      <c r="E9" s="19">
        <v>8</v>
      </c>
      <c r="F9" s="19">
        <v>20</v>
      </c>
      <c r="G9" s="19">
        <v>10</v>
      </c>
      <c r="H9" s="19">
        <v>1</v>
      </c>
      <c r="I9" s="19">
        <v>32</v>
      </c>
      <c r="J9" s="122">
        <v>2</v>
      </c>
      <c r="K9" s="248" t="s">
        <v>374</v>
      </c>
    </row>
    <row r="10" spans="1:11" ht="15.95" customHeight="1">
      <c r="A10" s="404"/>
      <c r="B10" s="442"/>
      <c r="C10" s="20" t="s">
        <v>37</v>
      </c>
      <c r="D10" s="28" t="s">
        <v>104</v>
      </c>
      <c r="E10" s="19">
        <v>24</v>
      </c>
      <c r="F10" s="25">
        <v>40</v>
      </c>
      <c r="G10" s="19"/>
      <c r="H10" s="19">
        <v>1</v>
      </c>
      <c r="I10" s="19">
        <v>76</v>
      </c>
      <c r="J10" s="122">
        <v>2</v>
      </c>
      <c r="K10" s="152" t="s">
        <v>416</v>
      </c>
    </row>
    <row r="11" spans="1:11">
      <c r="A11" s="404"/>
      <c r="B11" s="442"/>
      <c r="C11" s="20" t="s">
        <v>79</v>
      </c>
      <c r="D11" s="28" t="s">
        <v>375</v>
      </c>
      <c r="E11" s="19">
        <v>8</v>
      </c>
      <c r="F11" s="25">
        <v>8</v>
      </c>
      <c r="G11" s="19"/>
      <c r="H11" s="19">
        <v>1</v>
      </c>
      <c r="I11" s="19">
        <v>20</v>
      </c>
      <c r="J11" s="122">
        <v>2</v>
      </c>
      <c r="K11" s="149" t="s">
        <v>376</v>
      </c>
    </row>
    <row r="12" spans="1:11">
      <c r="A12" s="404"/>
      <c r="B12" s="442"/>
      <c r="C12" s="20" t="s">
        <v>80</v>
      </c>
      <c r="D12" s="28" t="s">
        <v>105</v>
      </c>
      <c r="E12" s="19">
        <v>6</v>
      </c>
      <c r="F12" s="19">
        <v>8</v>
      </c>
      <c r="G12" s="19"/>
      <c r="H12" s="19">
        <v>1</v>
      </c>
      <c r="I12" s="19">
        <v>17</v>
      </c>
      <c r="J12" s="122">
        <v>1</v>
      </c>
      <c r="K12" s="445" t="s">
        <v>377</v>
      </c>
    </row>
    <row r="13" spans="1:11">
      <c r="A13" s="404"/>
      <c r="B13" s="442"/>
      <c r="C13" s="131" t="s">
        <v>88</v>
      </c>
      <c r="D13" s="28" t="s">
        <v>106</v>
      </c>
      <c r="E13" s="19"/>
      <c r="F13" s="19">
        <v>8</v>
      </c>
      <c r="G13" s="19"/>
      <c r="H13" s="19">
        <v>1</v>
      </c>
      <c r="I13" s="19">
        <v>8</v>
      </c>
      <c r="J13" s="122">
        <v>1</v>
      </c>
      <c r="K13" s="446"/>
    </row>
    <row r="14" spans="1:11" ht="17.100000000000001" customHeight="1">
      <c r="A14" s="404"/>
      <c r="B14" s="442"/>
      <c r="C14" s="443" t="s">
        <v>176</v>
      </c>
      <c r="D14" s="28" t="s">
        <v>107</v>
      </c>
      <c r="E14" s="19"/>
      <c r="F14" s="19"/>
      <c r="G14" s="19">
        <v>50</v>
      </c>
      <c r="H14" s="19">
        <v>1</v>
      </c>
      <c r="I14" s="19">
        <v>0</v>
      </c>
      <c r="J14" s="122"/>
      <c r="K14" s="429" t="s">
        <v>299</v>
      </c>
    </row>
    <row r="15" spans="1:11" ht="16.5" thickBot="1">
      <c r="A15" s="404"/>
      <c r="B15" s="409"/>
      <c r="C15" s="444"/>
      <c r="D15" s="32" t="s">
        <v>108</v>
      </c>
      <c r="E15" s="48">
        <v>4</v>
      </c>
      <c r="F15" s="48">
        <v>10</v>
      </c>
      <c r="G15" s="48"/>
      <c r="H15" s="48">
        <v>1</v>
      </c>
      <c r="I15" s="48">
        <v>16</v>
      </c>
      <c r="J15" s="23">
        <v>2</v>
      </c>
      <c r="K15" s="430"/>
    </row>
    <row r="16" spans="1:11">
      <c r="A16" s="404"/>
      <c r="B16" s="439" t="s">
        <v>355</v>
      </c>
      <c r="C16" s="30" t="s">
        <v>33</v>
      </c>
      <c r="D16" s="31" t="s">
        <v>100</v>
      </c>
      <c r="E16" s="26"/>
      <c r="F16" s="16">
        <v>18</v>
      </c>
      <c r="G16" s="16"/>
      <c r="H16" s="16">
        <v>1</v>
      </c>
      <c r="I16" s="16">
        <v>18</v>
      </c>
      <c r="J16" s="87">
        <v>2</v>
      </c>
      <c r="K16" s="249" t="s">
        <v>378</v>
      </c>
    </row>
    <row r="17" spans="1:11">
      <c r="A17" s="404"/>
      <c r="B17" s="440"/>
      <c r="C17" s="166" t="s">
        <v>38</v>
      </c>
      <c r="D17" s="168" t="s">
        <v>101</v>
      </c>
      <c r="E17" s="167">
        <v>6</v>
      </c>
      <c r="F17" s="19">
        <v>14</v>
      </c>
      <c r="G17" s="19"/>
      <c r="H17" s="19">
        <v>1</v>
      </c>
      <c r="I17" s="124">
        <v>23</v>
      </c>
      <c r="J17" s="122">
        <v>2</v>
      </c>
      <c r="K17" s="160" t="s">
        <v>379</v>
      </c>
    </row>
    <row r="18" spans="1:11" ht="15.95" customHeight="1">
      <c r="A18" s="404"/>
      <c r="B18" s="440"/>
      <c r="C18" s="20" t="s">
        <v>39</v>
      </c>
      <c r="D18" s="28" t="s">
        <v>110</v>
      </c>
      <c r="E18" s="19">
        <v>10</v>
      </c>
      <c r="F18" s="19"/>
      <c r="G18" s="19">
        <v>6</v>
      </c>
      <c r="H18" s="19">
        <v>1</v>
      </c>
      <c r="I18" s="19">
        <v>15</v>
      </c>
      <c r="J18" s="122">
        <v>1</v>
      </c>
      <c r="K18" s="149" t="s">
        <v>380</v>
      </c>
    </row>
    <row r="19" spans="1:11" ht="16.5" thickBot="1">
      <c r="A19" s="405"/>
      <c r="B19" s="441"/>
      <c r="C19" s="129" t="s">
        <v>125</v>
      </c>
      <c r="D19" s="32" t="s">
        <v>111</v>
      </c>
      <c r="E19" s="48"/>
      <c r="F19" s="48">
        <v>16</v>
      </c>
      <c r="G19" s="48"/>
      <c r="H19" s="48">
        <v>1</v>
      </c>
      <c r="I19" s="48">
        <v>16</v>
      </c>
      <c r="J19" s="23">
        <v>1</v>
      </c>
      <c r="K19" s="147" t="s">
        <v>352</v>
      </c>
    </row>
    <row r="20" spans="1:11">
      <c r="D20" s="245" t="s">
        <v>54</v>
      </c>
      <c r="E20" s="8">
        <f>SUM(E2:E19)</f>
        <v>106</v>
      </c>
      <c r="F20" s="8">
        <f>SUM(F2:F19)</f>
        <v>204</v>
      </c>
      <c r="G20" s="8">
        <f>SUM(G2:G19)</f>
        <v>96</v>
      </c>
      <c r="H20" s="8"/>
      <c r="I20" s="8">
        <f>SUM(I2:I19)</f>
        <v>675</v>
      </c>
      <c r="J20" s="90">
        <f>SUM(J2:J19)</f>
        <v>30</v>
      </c>
      <c r="K20" s="242"/>
    </row>
    <row r="21" spans="1:11" ht="16.5" thickBot="1">
      <c r="D21" s="178"/>
      <c r="K21" s="178"/>
    </row>
    <row r="22" spans="1:11" s="50" customFormat="1" ht="27" customHeight="1" thickBot="1">
      <c r="A22" s="403" t="s">
        <v>30</v>
      </c>
      <c r="B22" s="154" t="s">
        <v>9</v>
      </c>
      <c r="C22" s="155" t="s">
        <v>0</v>
      </c>
      <c r="D22" s="246" t="s">
        <v>102</v>
      </c>
      <c r="E22" s="13" t="s">
        <v>2</v>
      </c>
      <c r="F22" s="13" t="s">
        <v>3</v>
      </c>
      <c r="G22" s="13" t="s">
        <v>7</v>
      </c>
      <c r="H22" s="13" t="s">
        <v>4</v>
      </c>
      <c r="I22" s="13" t="s">
        <v>75</v>
      </c>
      <c r="J22" s="13" t="s">
        <v>11</v>
      </c>
      <c r="K22" s="177" t="s">
        <v>486</v>
      </c>
    </row>
    <row r="23" spans="1:11">
      <c r="A23" s="404"/>
      <c r="B23" s="410" t="s">
        <v>112</v>
      </c>
      <c r="C23" s="424" t="s">
        <v>49</v>
      </c>
      <c r="D23" s="417" t="s">
        <v>126</v>
      </c>
      <c r="E23" s="424">
        <v>8</v>
      </c>
      <c r="F23" s="424">
        <v>6</v>
      </c>
      <c r="G23" s="424"/>
      <c r="H23" s="424">
        <v>1</v>
      </c>
      <c r="I23" s="424">
        <v>18</v>
      </c>
      <c r="J23" s="424">
        <v>2</v>
      </c>
      <c r="K23" s="427" t="s">
        <v>381</v>
      </c>
    </row>
    <row r="24" spans="1:11">
      <c r="A24" s="404"/>
      <c r="B24" s="442"/>
      <c r="C24" s="425"/>
      <c r="D24" s="418"/>
      <c r="E24" s="425"/>
      <c r="F24" s="425"/>
      <c r="G24" s="425"/>
      <c r="H24" s="425"/>
      <c r="I24" s="425"/>
      <c r="J24" s="425"/>
      <c r="K24" s="428"/>
    </row>
    <row r="25" spans="1:11">
      <c r="A25" s="404"/>
      <c r="B25" s="442"/>
      <c r="C25" s="19" t="s">
        <v>50</v>
      </c>
      <c r="D25" s="244" t="s">
        <v>95</v>
      </c>
      <c r="E25" s="130">
        <v>8</v>
      </c>
      <c r="F25" s="130">
        <v>6</v>
      </c>
      <c r="G25" s="130"/>
      <c r="H25" s="130">
        <v>1</v>
      </c>
      <c r="I25" s="130">
        <v>18</v>
      </c>
      <c r="J25" s="130">
        <v>2</v>
      </c>
      <c r="K25" s="139" t="s">
        <v>274</v>
      </c>
    </row>
    <row r="26" spans="1:11">
      <c r="A26" s="404"/>
      <c r="B26" s="442"/>
      <c r="C26" s="124" t="s">
        <v>51</v>
      </c>
      <c r="D26" s="126" t="s">
        <v>113</v>
      </c>
      <c r="E26" s="124">
        <v>8</v>
      </c>
      <c r="F26" s="124">
        <v>6</v>
      </c>
      <c r="G26" s="124"/>
      <c r="H26" s="124">
        <v>1</v>
      </c>
      <c r="I26" s="124">
        <v>18</v>
      </c>
      <c r="J26" s="124">
        <v>2</v>
      </c>
      <c r="K26" s="160" t="s">
        <v>382</v>
      </c>
    </row>
    <row r="27" spans="1:11" ht="24.95" customHeight="1">
      <c r="A27" s="404"/>
      <c r="B27" s="442"/>
      <c r="C27" s="19" t="s">
        <v>52</v>
      </c>
      <c r="D27" s="27" t="s">
        <v>114</v>
      </c>
      <c r="E27" s="19">
        <v>8</v>
      </c>
      <c r="F27" s="55">
        <v>10</v>
      </c>
      <c r="G27" s="55"/>
      <c r="H27" s="55">
        <v>1</v>
      </c>
      <c r="I27" s="55">
        <v>22</v>
      </c>
      <c r="J27" s="55">
        <v>2</v>
      </c>
      <c r="K27" s="145" t="s">
        <v>383</v>
      </c>
    </row>
    <row r="28" spans="1:11" ht="16.5" thickBot="1">
      <c r="A28" s="404"/>
      <c r="B28" s="409"/>
      <c r="C28" s="48" t="s">
        <v>90</v>
      </c>
      <c r="D28" s="153" t="s">
        <v>268</v>
      </c>
      <c r="E28" s="48">
        <v>8</v>
      </c>
      <c r="F28" s="48">
        <v>6</v>
      </c>
      <c r="G28" s="48"/>
      <c r="H28" s="48">
        <v>1</v>
      </c>
      <c r="I28" s="48">
        <v>18</v>
      </c>
      <c r="J28" s="48">
        <v>2</v>
      </c>
      <c r="K28" s="148" t="s">
        <v>269</v>
      </c>
    </row>
    <row r="29" spans="1:11">
      <c r="A29" s="404"/>
      <c r="B29" s="439" t="s">
        <v>115</v>
      </c>
      <c r="C29" s="123" t="s">
        <v>41</v>
      </c>
      <c r="D29" s="31" t="s">
        <v>99</v>
      </c>
      <c r="E29" s="171"/>
      <c r="F29" s="123">
        <v>24</v>
      </c>
      <c r="G29" s="123">
        <v>30</v>
      </c>
      <c r="H29" s="123">
        <v>14</v>
      </c>
      <c r="I29" s="123">
        <v>336</v>
      </c>
      <c r="J29" s="123">
        <v>3</v>
      </c>
      <c r="K29" s="251" t="s">
        <v>367</v>
      </c>
    </row>
    <row r="30" spans="1:11">
      <c r="A30" s="404"/>
      <c r="B30" s="440"/>
      <c r="C30" s="19" t="s">
        <v>42</v>
      </c>
      <c r="D30" s="116" t="s">
        <v>116</v>
      </c>
      <c r="E30" s="19">
        <v>8</v>
      </c>
      <c r="F30" s="19">
        <v>20</v>
      </c>
      <c r="G30" s="19">
        <v>10</v>
      </c>
      <c r="H30" s="19">
        <v>1</v>
      </c>
      <c r="I30" s="19">
        <v>32</v>
      </c>
      <c r="J30" s="19">
        <v>2</v>
      </c>
      <c r="K30" s="109" t="s">
        <v>384</v>
      </c>
    </row>
    <row r="31" spans="1:11">
      <c r="A31" s="404"/>
      <c r="B31" s="440"/>
      <c r="C31" s="19" t="s">
        <v>43</v>
      </c>
      <c r="D31" s="116" t="s">
        <v>117</v>
      </c>
      <c r="E31" s="19">
        <v>4</v>
      </c>
      <c r="F31" s="19">
        <v>6</v>
      </c>
      <c r="G31" s="55"/>
      <c r="H31" s="19">
        <v>1</v>
      </c>
      <c r="I31" s="19">
        <v>12</v>
      </c>
      <c r="J31" s="19">
        <v>1</v>
      </c>
      <c r="K31" s="445" t="s">
        <v>368</v>
      </c>
    </row>
    <row r="32" spans="1:11">
      <c r="A32" s="404"/>
      <c r="B32" s="440"/>
      <c r="C32" s="19" t="s">
        <v>44</v>
      </c>
      <c r="D32" s="116" t="s">
        <v>118</v>
      </c>
      <c r="E32" s="19">
        <v>4</v>
      </c>
      <c r="F32" s="19">
        <v>6</v>
      </c>
      <c r="G32" s="55"/>
      <c r="H32" s="19">
        <v>1</v>
      </c>
      <c r="I32" s="19">
        <v>22</v>
      </c>
      <c r="J32" s="19">
        <v>1</v>
      </c>
      <c r="K32" s="446"/>
    </row>
    <row r="33" spans="1:11">
      <c r="A33" s="404"/>
      <c r="B33" s="440"/>
      <c r="C33" s="124" t="s">
        <v>85</v>
      </c>
      <c r="D33" s="116" t="s">
        <v>219</v>
      </c>
      <c r="E33" s="19"/>
      <c r="F33" s="19">
        <v>10</v>
      </c>
      <c r="G33" s="55">
        <v>10</v>
      </c>
      <c r="H33" s="124">
        <v>1</v>
      </c>
      <c r="I33" s="124"/>
      <c r="J33" s="124">
        <v>1</v>
      </c>
      <c r="K33" s="145" t="s">
        <v>364</v>
      </c>
    </row>
    <row r="34" spans="1:11" ht="39" customHeight="1">
      <c r="A34" s="404"/>
      <c r="B34" s="440"/>
      <c r="C34" s="172" t="s">
        <v>91</v>
      </c>
      <c r="D34" s="116" t="s">
        <v>119</v>
      </c>
      <c r="E34" s="19"/>
      <c r="F34" s="19">
        <v>10</v>
      </c>
      <c r="G34" s="55">
        <v>10</v>
      </c>
      <c r="H34" s="124">
        <v>1</v>
      </c>
      <c r="I34" s="124">
        <v>10</v>
      </c>
      <c r="J34" s="124">
        <v>2</v>
      </c>
      <c r="K34" s="160" t="s">
        <v>353</v>
      </c>
    </row>
    <row r="35" spans="1:11" ht="15.95" customHeight="1">
      <c r="A35" s="404"/>
      <c r="B35" s="440"/>
      <c r="C35" s="419" t="s">
        <v>220</v>
      </c>
      <c r="D35" s="116" t="s">
        <v>120</v>
      </c>
      <c r="E35" s="21"/>
      <c r="F35" s="19"/>
      <c r="G35" s="19">
        <v>50</v>
      </c>
      <c r="H35" s="419">
        <v>1</v>
      </c>
      <c r="I35" s="419">
        <v>20</v>
      </c>
      <c r="J35" s="419">
        <v>3</v>
      </c>
      <c r="K35" s="429" t="s">
        <v>299</v>
      </c>
    </row>
    <row r="36" spans="1:11" ht="16.5" thickBot="1">
      <c r="A36" s="404"/>
      <c r="B36" s="441"/>
      <c r="C36" s="420"/>
      <c r="D36" s="153" t="s">
        <v>121</v>
      </c>
      <c r="E36" s="86"/>
      <c r="F36" s="48">
        <v>20</v>
      </c>
      <c r="G36" s="48"/>
      <c r="H36" s="420"/>
      <c r="I36" s="420"/>
      <c r="J36" s="420"/>
      <c r="K36" s="430"/>
    </row>
    <row r="37" spans="1:11">
      <c r="A37" s="404"/>
      <c r="B37" s="436" t="s">
        <v>356</v>
      </c>
      <c r="C37" s="123" t="s">
        <v>45</v>
      </c>
      <c r="D37" s="173" t="s">
        <v>122</v>
      </c>
      <c r="E37" s="16">
        <v>8</v>
      </c>
      <c r="F37" s="16">
        <v>8</v>
      </c>
      <c r="G37" s="16"/>
      <c r="H37" s="16">
        <v>1</v>
      </c>
      <c r="I37" s="16">
        <v>20</v>
      </c>
      <c r="J37" s="16">
        <v>1</v>
      </c>
      <c r="K37" s="161" t="s">
        <v>415</v>
      </c>
    </row>
    <row r="38" spans="1:11">
      <c r="A38" s="404"/>
      <c r="B38" s="437"/>
      <c r="C38" s="20" t="s">
        <v>46</v>
      </c>
      <c r="D38" s="116" t="s">
        <v>123</v>
      </c>
      <c r="E38" s="19"/>
      <c r="F38" s="19">
        <v>10</v>
      </c>
      <c r="G38" s="19"/>
      <c r="H38" s="19">
        <v>1</v>
      </c>
      <c r="I38" s="19">
        <v>10</v>
      </c>
      <c r="J38" s="19">
        <v>1</v>
      </c>
      <c r="K38" s="145" t="s">
        <v>385</v>
      </c>
    </row>
    <row r="39" spans="1:11">
      <c r="A39" s="404"/>
      <c r="B39" s="437"/>
      <c r="C39" s="172" t="s">
        <v>47</v>
      </c>
      <c r="D39" s="126" t="s">
        <v>390</v>
      </c>
      <c r="E39" s="124"/>
      <c r="F39" s="124">
        <v>10</v>
      </c>
      <c r="G39" s="124"/>
      <c r="H39" s="124">
        <v>1</v>
      </c>
      <c r="I39" s="124">
        <v>10</v>
      </c>
      <c r="J39" s="124">
        <v>1</v>
      </c>
      <c r="K39" s="248" t="s">
        <v>386</v>
      </c>
    </row>
    <row r="40" spans="1:11">
      <c r="A40" s="404"/>
      <c r="B40" s="437"/>
      <c r="C40" s="20" t="s">
        <v>48</v>
      </c>
      <c r="D40" s="116" t="s">
        <v>124</v>
      </c>
      <c r="E40" s="19"/>
      <c r="F40" s="19">
        <v>20</v>
      </c>
      <c r="G40" s="19"/>
      <c r="H40" s="19">
        <v>1</v>
      </c>
      <c r="I40" s="19">
        <v>20</v>
      </c>
      <c r="J40" s="19">
        <v>2</v>
      </c>
      <c r="K40" s="109" t="s">
        <v>387</v>
      </c>
    </row>
    <row r="41" spans="1:11">
      <c r="A41" s="404"/>
      <c r="B41" s="437"/>
      <c r="C41" s="20" t="s">
        <v>127</v>
      </c>
      <c r="D41" s="116" t="s">
        <v>109</v>
      </c>
      <c r="E41" s="19"/>
      <c r="F41" s="19">
        <v>6</v>
      </c>
      <c r="G41" s="19"/>
      <c r="H41" s="19">
        <v>1</v>
      </c>
      <c r="I41" s="19">
        <v>6</v>
      </c>
      <c r="J41" s="19">
        <v>1</v>
      </c>
      <c r="K41" s="145" t="s">
        <v>389</v>
      </c>
    </row>
    <row r="42" spans="1:11" ht="16.5" thickBot="1">
      <c r="A42" s="404"/>
      <c r="B42" s="438"/>
      <c r="C42" s="129" t="s">
        <v>128</v>
      </c>
      <c r="D42" s="275" t="s">
        <v>93</v>
      </c>
      <c r="E42" s="48"/>
      <c r="F42" s="48">
        <v>10</v>
      </c>
      <c r="G42" s="48"/>
      <c r="H42" s="48">
        <v>1</v>
      </c>
      <c r="I42" s="48">
        <v>10</v>
      </c>
      <c r="J42" s="48">
        <v>1</v>
      </c>
      <c r="K42" s="110" t="s">
        <v>388</v>
      </c>
    </row>
    <row r="43" spans="1:11">
      <c r="D43" s="245" t="s">
        <v>55</v>
      </c>
      <c r="E43" s="9">
        <f>SUM(E23:E42)</f>
        <v>64</v>
      </c>
      <c r="F43" s="9">
        <f>SUM(F23:F42)</f>
        <v>194</v>
      </c>
      <c r="G43" s="9">
        <f>SUM(G23:G42)</f>
        <v>110</v>
      </c>
      <c r="H43" s="9"/>
      <c r="I43" s="9">
        <f>SUM(I23:I42)</f>
        <v>602</v>
      </c>
      <c r="J43" s="9">
        <f>SUM(J23:J42)</f>
        <v>30</v>
      </c>
      <c r="K43" s="252"/>
    </row>
    <row r="45" spans="1:11">
      <c r="D45" s="5" t="s">
        <v>217</v>
      </c>
      <c r="E45" s="5">
        <f>SUM(E43+E20)</f>
        <v>170</v>
      </c>
      <c r="F45" s="5">
        <f>SUM(F43+F20)</f>
        <v>398</v>
      </c>
      <c r="G45" s="5">
        <f>SUM(G43+G20)</f>
        <v>206</v>
      </c>
      <c r="H45" s="5"/>
      <c r="I45" s="5">
        <f>SUM(I43+I20)</f>
        <v>1277</v>
      </c>
      <c r="J45" s="5">
        <f>SUM(J43+J20)</f>
        <v>60</v>
      </c>
    </row>
    <row r="46" spans="1:11">
      <c r="D46" s="4"/>
      <c r="E46" s="431">
        <f>SUM(E45:F45)</f>
        <v>568</v>
      </c>
      <c r="F46" s="432"/>
      <c r="H46" s="4"/>
      <c r="I46" s="4"/>
      <c r="J46" s="4"/>
      <c r="K46" s="4"/>
    </row>
  </sheetData>
  <mergeCells count="27">
    <mergeCell ref="K35:K36"/>
    <mergeCell ref="K31:K32"/>
    <mergeCell ref="K12:K13"/>
    <mergeCell ref="K14:K15"/>
    <mergeCell ref="K23:K24"/>
    <mergeCell ref="A2:A19"/>
    <mergeCell ref="H23:H24"/>
    <mergeCell ref="I23:I24"/>
    <mergeCell ref="I35:I36"/>
    <mergeCell ref="B29:B36"/>
    <mergeCell ref="B8:B15"/>
    <mergeCell ref="B2:B7"/>
    <mergeCell ref="C14:C15"/>
    <mergeCell ref="B16:B19"/>
    <mergeCell ref="B23:B28"/>
    <mergeCell ref="D23:D24"/>
    <mergeCell ref="E23:E24"/>
    <mergeCell ref="F23:F24"/>
    <mergeCell ref="G23:G24"/>
    <mergeCell ref="E46:F46"/>
    <mergeCell ref="H35:H36"/>
    <mergeCell ref="J35:J36"/>
    <mergeCell ref="A22:A42"/>
    <mergeCell ref="C23:C24"/>
    <mergeCell ref="C35:C36"/>
    <mergeCell ref="B37:B42"/>
    <mergeCell ref="J23:J24"/>
  </mergeCells>
  <phoneticPr fontId="14" type="noConversion"/>
  <pageMargins left="0.19685039370078741" right="0.19685039370078741" top="0.19685039370078741" bottom="0.19685039370078741" header="0.51181102362204722" footer="0.51181102362204722"/>
  <pageSetup paperSize="9" scale="56" orientation="landscape" horizontalDpi="4294967292" verticalDpi="4294967292"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M38"/>
  <sheetViews>
    <sheetView topLeftCell="D1" zoomScale="80" zoomScaleNormal="80" zoomScalePageLayoutView="60" workbookViewId="0">
      <selection activeCell="D1" sqref="D1"/>
    </sheetView>
  </sheetViews>
  <sheetFormatPr baseColWidth="10" defaultColWidth="10.875" defaultRowHeight="15.75"/>
  <cols>
    <col min="1" max="1" width="10.875" style="178"/>
    <col min="2" max="2" width="16.875" style="178" customWidth="1"/>
    <col min="3" max="3" width="13.125" style="178" customWidth="1"/>
    <col min="4" max="4" width="49.375" style="178" customWidth="1"/>
    <col min="5" max="5" width="67" style="178" customWidth="1"/>
    <col min="6" max="11" width="8.375" style="178" customWidth="1"/>
    <col min="12" max="12" width="41.625" style="178" customWidth="1"/>
    <col min="13" max="13" width="38.625" style="178" customWidth="1"/>
    <col min="14" max="16384" width="10.875" style="178"/>
  </cols>
  <sheetData>
    <row r="1" spans="1:13" ht="16.5" thickBot="1">
      <c r="A1" s="181"/>
      <c r="B1" s="233" t="s">
        <v>0</v>
      </c>
      <c r="C1" s="234"/>
      <c r="D1" s="234" t="s">
        <v>1</v>
      </c>
      <c r="E1" s="235" t="s">
        <v>330</v>
      </c>
      <c r="F1" s="236" t="s">
        <v>2</v>
      </c>
      <c r="G1" s="236" t="s">
        <v>3</v>
      </c>
      <c r="H1" s="236" t="s">
        <v>7</v>
      </c>
      <c r="I1" s="236" t="s">
        <v>4</v>
      </c>
      <c r="J1" s="236" t="s">
        <v>129</v>
      </c>
      <c r="K1" s="236" t="s">
        <v>11</v>
      </c>
      <c r="L1" s="253" t="s">
        <v>487</v>
      </c>
      <c r="M1" s="253" t="s">
        <v>488</v>
      </c>
    </row>
    <row r="2" spans="1:13" s="181" customFormat="1" ht="16.5" thickBot="1">
      <c r="A2" s="462" t="s">
        <v>130</v>
      </c>
      <c r="B2" s="464" t="s">
        <v>271</v>
      </c>
      <c r="C2" s="473"/>
      <c r="D2" s="179" t="s">
        <v>131</v>
      </c>
      <c r="E2" s="180"/>
      <c r="F2" s="469">
        <v>30</v>
      </c>
      <c r="G2" s="459"/>
      <c r="H2" s="448"/>
      <c r="I2" s="448">
        <v>1</v>
      </c>
      <c r="J2" s="448">
        <f>F2*1.5+G2</f>
        <v>45</v>
      </c>
      <c r="K2" s="448">
        <v>3</v>
      </c>
      <c r="L2" s="454" t="s">
        <v>307</v>
      </c>
      <c r="M2" s="454" t="s">
        <v>307</v>
      </c>
    </row>
    <row r="3" spans="1:13" ht="17.100000000000001" customHeight="1">
      <c r="A3" s="463"/>
      <c r="B3" s="465"/>
      <c r="C3" s="474"/>
      <c r="D3" s="211" t="s">
        <v>132</v>
      </c>
      <c r="E3" s="454" t="s">
        <v>331</v>
      </c>
      <c r="F3" s="470"/>
      <c r="G3" s="460"/>
      <c r="H3" s="449"/>
      <c r="I3" s="449"/>
      <c r="J3" s="449"/>
      <c r="K3" s="449"/>
      <c r="L3" s="455"/>
      <c r="M3" s="455"/>
    </row>
    <row r="4" spans="1:13">
      <c r="A4" s="463"/>
      <c r="B4" s="465"/>
      <c r="C4" s="474"/>
      <c r="D4" s="211" t="s">
        <v>133</v>
      </c>
      <c r="E4" s="455"/>
      <c r="F4" s="470"/>
      <c r="G4" s="460"/>
      <c r="H4" s="449"/>
      <c r="I4" s="449"/>
      <c r="J4" s="449"/>
      <c r="K4" s="449"/>
      <c r="L4" s="455"/>
      <c r="M4" s="455"/>
    </row>
    <row r="5" spans="1:13">
      <c r="A5" s="463"/>
      <c r="B5" s="465"/>
      <c r="C5" s="474"/>
      <c r="D5" s="211" t="s">
        <v>134</v>
      </c>
      <c r="E5" s="455"/>
      <c r="F5" s="470"/>
      <c r="G5" s="460"/>
      <c r="H5" s="449"/>
      <c r="I5" s="449"/>
      <c r="J5" s="449"/>
      <c r="K5" s="449"/>
      <c r="L5" s="455"/>
      <c r="M5" s="455"/>
    </row>
    <row r="6" spans="1:13" ht="16.5" thickBot="1">
      <c r="A6" s="463"/>
      <c r="B6" s="466"/>
      <c r="C6" s="475"/>
      <c r="D6" s="237" t="s">
        <v>135</v>
      </c>
      <c r="E6" s="418"/>
      <c r="F6" s="471"/>
      <c r="G6" s="461"/>
      <c r="H6" s="453"/>
      <c r="I6" s="453"/>
      <c r="J6" s="453"/>
      <c r="K6" s="453"/>
      <c r="L6" s="418"/>
      <c r="M6" s="418"/>
    </row>
    <row r="7" spans="1:13">
      <c r="A7" s="463"/>
      <c r="B7" s="467"/>
      <c r="C7" s="476"/>
      <c r="D7" s="238" t="s">
        <v>136</v>
      </c>
      <c r="E7" s="28"/>
      <c r="F7" s="470"/>
      <c r="G7" s="460"/>
      <c r="H7" s="449"/>
      <c r="I7" s="449"/>
      <c r="J7" s="449"/>
      <c r="K7" s="449"/>
      <c r="L7" s="116" t="s">
        <v>307</v>
      </c>
      <c r="M7" s="116" t="s">
        <v>307</v>
      </c>
    </row>
    <row r="8" spans="1:13" ht="31.5">
      <c r="A8" s="463"/>
      <c r="B8" s="467"/>
      <c r="C8" s="476"/>
      <c r="D8" s="238" t="s">
        <v>137</v>
      </c>
      <c r="E8" s="28"/>
      <c r="F8" s="470"/>
      <c r="G8" s="460"/>
      <c r="H8" s="449"/>
      <c r="I8" s="449"/>
      <c r="J8" s="449"/>
      <c r="K8" s="449"/>
      <c r="L8" s="116" t="s">
        <v>307</v>
      </c>
      <c r="M8" s="116" t="s">
        <v>307</v>
      </c>
    </row>
    <row r="9" spans="1:13" ht="16.5" thickBot="1">
      <c r="A9" s="463"/>
      <c r="B9" s="468"/>
      <c r="C9" s="477"/>
      <c r="D9" s="136" t="s">
        <v>138</v>
      </c>
      <c r="E9" s="28"/>
      <c r="F9" s="471"/>
      <c r="G9" s="461"/>
      <c r="H9" s="453"/>
      <c r="I9" s="453"/>
      <c r="J9" s="453"/>
      <c r="K9" s="453"/>
      <c r="L9" s="116" t="s">
        <v>307</v>
      </c>
      <c r="M9" s="116" t="s">
        <v>307</v>
      </c>
    </row>
    <row r="10" spans="1:13" s="181" customFormat="1" ht="30">
      <c r="A10" s="463"/>
      <c r="B10" s="456" t="s">
        <v>139</v>
      </c>
      <c r="C10" s="182"/>
      <c r="D10" s="114" t="s">
        <v>316</v>
      </c>
      <c r="E10" s="115"/>
      <c r="F10" s="183">
        <v>90</v>
      </c>
      <c r="G10" s="183"/>
      <c r="H10" s="184"/>
      <c r="I10" s="185"/>
      <c r="J10" s="185">
        <v>135</v>
      </c>
      <c r="K10" s="184">
        <v>9</v>
      </c>
      <c r="L10" s="115"/>
      <c r="M10" s="115"/>
    </row>
    <row r="11" spans="1:13">
      <c r="A11" s="463"/>
      <c r="B11" s="457"/>
      <c r="C11" s="186"/>
      <c r="D11" s="187" t="s">
        <v>140</v>
      </c>
      <c r="E11" s="28" t="s">
        <v>334</v>
      </c>
      <c r="F11" s="188">
        <v>10</v>
      </c>
      <c r="G11" s="188"/>
      <c r="H11" s="189"/>
      <c r="I11" s="189">
        <v>1</v>
      </c>
      <c r="J11" s="20">
        <f>F11*1.5+G11</f>
        <v>15</v>
      </c>
      <c r="K11" s="190">
        <v>1</v>
      </c>
      <c r="L11" s="28" t="s">
        <v>308</v>
      </c>
      <c r="M11" s="28" t="s">
        <v>308</v>
      </c>
    </row>
    <row r="12" spans="1:13" ht="31.5">
      <c r="A12" s="463"/>
      <c r="B12" s="457"/>
      <c r="C12" s="186"/>
      <c r="D12" s="191" t="s">
        <v>270</v>
      </c>
      <c r="E12" s="28" t="s">
        <v>335</v>
      </c>
      <c r="F12" s="192">
        <v>20</v>
      </c>
      <c r="G12" s="192"/>
      <c r="H12" s="20"/>
      <c r="I12" s="20">
        <v>1</v>
      </c>
      <c r="J12" s="20">
        <f>F12*1.5+G12</f>
        <v>30</v>
      </c>
      <c r="K12" s="20">
        <v>2</v>
      </c>
      <c r="L12" s="28" t="s">
        <v>306</v>
      </c>
      <c r="M12" s="28" t="s">
        <v>306</v>
      </c>
    </row>
    <row r="13" spans="1:13" ht="31.5">
      <c r="A13" s="463"/>
      <c r="B13" s="457"/>
      <c r="C13" s="186"/>
      <c r="D13" s="193" t="s">
        <v>141</v>
      </c>
      <c r="E13" s="28" t="s">
        <v>332</v>
      </c>
      <c r="F13" s="194">
        <v>20</v>
      </c>
      <c r="G13" s="194"/>
      <c r="H13" s="172"/>
      <c r="I13" s="20">
        <v>1</v>
      </c>
      <c r="J13" s="20">
        <v>30</v>
      </c>
      <c r="K13" s="20">
        <v>2</v>
      </c>
      <c r="L13" s="28" t="s">
        <v>318</v>
      </c>
      <c r="M13" s="28" t="s">
        <v>319</v>
      </c>
    </row>
    <row r="14" spans="1:13" ht="31.5">
      <c r="A14" s="463"/>
      <c r="B14" s="457"/>
      <c r="C14" s="186"/>
      <c r="D14" s="193" t="s">
        <v>142</v>
      </c>
      <c r="E14" s="28" t="s">
        <v>345</v>
      </c>
      <c r="F14" s="194">
        <v>20</v>
      </c>
      <c r="G14" s="194"/>
      <c r="H14" s="172"/>
      <c r="I14" s="20">
        <v>1</v>
      </c>
      <c r="J14" s="20">
        <v>30</v>
      </c>
      <c r="K14" s="20">
        <v>2</v>
      </c>
      <c r="L14" s="28" t="s">
        <v>483</v>
      </c>
      <c r="M14" s="28" t="s">
        <v>484</v>
      </c>
    </row>
    <row r="15" spans="1:13" ht="16.5" thickBot="1">
      <c r="A15" s="463"/>
      <c r="B15" s="458"/>
      <c r="C15" s="195"/>
      <c r="D15" s="196" t="s">
        <v>143</v>
      </c>
      <c r="E15" s="28" t="s">
        <v>333</v>
      </c>
      <c r="F15" s="197">
        <v>20</v>
      </c>
      <c r="G15" s="197"/>
      <c r="H15" s="129"/>
      <c r="I15" s="198">
        <v>1</v>
      </c>
      <c r="J15" s="198">
        <f>F15*1.5+G15</f>
        <v>30</v>
      </c>
      <c r="K15" s="129">
        <v>2</v>
      </c>
      <c r="L15" s="28" t="s">
        <v>320</v>
      </c>
      <c r="M15" s="28" t="s">
        <v>321</v>
      </c>
    </row>
    <row r="16" spans="1:13" s="181" customFormat="1">
      <c r="A16" s="463"/>
      <c r="B16" s="472" t="s">
        <v>144</v>
      </c>
      <c r="C16" s="199"/>
      <c r="D16" s="114" t="s">
        <v>145</v>
      </c>
      <c r="E16" s="115"/>
      <c r="F16" s="183">
        <v>30</v>
      </c>
      <c r="G16" s="183">
        <v>70</v>
      </c>
      <c r="H16" s="184"/>
      <c r="I16" s="184"/>
      <c r="J16" s="184">
        <v>152</v>
      </c>
      <c r="K16" s="184">
        <v>9</v>
      </c>
      <c r="L16" s="115"/>
      <c r="M16" s="115"/>
    </row>
    <row r="17" spans="1:13" ht="33.950000000000003" customHeight="1">
      <c r="A17" s="463"/>
      <c r="B17" s="467"/>
      <c r="C17" s="200" t="s">
        <v>301</v>
      </c>
      <c r="D17" s="191" t="s">
        <v>146</v>
      </c>
      <c r="E17" s="28" t="s">
        <v>336</v>
      </c>
      <c r="F17" s="192"/>
      <c r="G17" s="192">
        <v>27</v>
      </c>
      <c r="H17" s="20"/>
      <c r="I17" s="20">
        <v>2</v>
      </c>
      <c r="J17" s="20">
        <v>54</v>
      </c>
      <c r="K17" s="20">
        <v>3</v>
      </c>
      <c r="L17" s="116" t="s">
        <v>324</v>
      </c>
      <c r="M17" s="116" t="s">
        <v>310</v>
      </c>
    </row>
    <row r="18" spans="1:13" ht="31.5">
      <c r="A18" s="463"/>
      <c r="B18" s="467"/>
      <c r="C18" s="200" t="s">
        <v>302</v>
      </c>
      <c r="D18" s="191" t="s">
        <v>147</v>
      </c>
      <c r="E18" s="28" t="s">
        <v>338</v>
      </c>
      <c r="F18" s="192">
        <v>20</v>
      </c>
      <c r="G18" s="192">
        <v>33</v>
      </c>
      <c r="H18" s="20"/>
      <c r="I18" s="20">
        <v>1</v>
      </c>
      <c r="J18" s="20">
        <v>63</v>
      </c>
      <c r="K18" s="20">
        <v>3</v>
      </c>
      <c r="L18" s="116" t="s">
        <v>322</v>
      </c>
      <c r="M18" s="116" t="s">
        <v>309</v>
      </c>
    </row>
    <row r="19" spans="1:13" s="203" customFormat="1" ht="32.25" thickBot="1">
      <c r="A19" s="463"/>
      <c r="B19" s="467"/>
      <c r="C19" s="201" t="s">
        <v>303</v>
      </c>
      <c r="D19" s="202" t="s">
        <v>148</v>
      </c>
      <c r="E19" s="28" t="s">
        <v>337</v>
      </c>
      <c r="F19" s="194">
        <v>10</v>
      </c>
      <c r="G19" s="194">
        <v>10</v>
      </c>
      <c r="H19" s="172"/>
      <c r="I19" s="172">
        <v>2</v>
      </c>
      <c r="J19" s="172">
        <v>35</v>
      </c>
      <c r="K19" s="172">
        <v>3</v>
      </c>
      <c r="L19" s="116" t="s">
        <v>323</v>
      </c>
      <c r="M19" s="116" t="s">
        <v>325</v>
      </c>
    </row>
    <row r="20" spans="1:13" ht="48" thickBot="1">
      <c r="A20" s="463"/>
      <c r="B20" s="204" t="s">
        <v>149</v>
      </c>
      <c r="C20" s="205"/>
      <c r="D20" s="94" t="s">
        <v>315</v>
      </c>
      <c r="E20" s="28" t="s">
        <v>339</v>
      </c>
      <c r="F20" s="206">
        <v>30</v>
      </c>
      <c r="G20" s="206"/>
      <c r="H20" s="207"/>
      <c r="I20" s="207">
        <v>1</v>
      </c>
      <c r="J20" s="207">
        <v>45</v>
      </c>
      <c r="K20" s="207">
        <v>3</v>
      </c>
      <c r="L20" s="116" t="s">
        <v>402</v>
      </c>
      <c r="M20" s="116" t="s">
        <v>402</v>
      </c>
    </row>
    <row r="21" spans="1:13" ht="48" thickBot="1">
      <c r="A21" s="463"/>
      <c r="B21" s="208" t="s">
        <v>150</v>
      </c>
      <c r="C21" s="209"/>
      <c r="D21" s="210" t="s">
        <v>314</v>
      </c>
      <c r="E21" s="116" t="s">
        <v>340</v>
      </c>
      <c r="F21" s="206">
        <v>30</v>
      </c>
      <c r="G21" s="206"/>
      <c r="H21" s="207"/>
      <c r="I21" s="207">
        <v>1</v>
      </c>
      <c r="J21" s="207">
        <f>F21*1.5+G21</f>
        <v>45</v>
      </c>
      <c r="K21" s="207">
        <v>3</v>
      </c>
      <c r="L21" s="116" t="s">
        <v>326</v>
      </c>
      <c r="M21" s="116" t="s">
        <v>309</v>
      </c>
    </row>
    <row r="22" spans="1:13" s="181" customFormat="1" ht="32.25" thickBot="1">
      <c r="A22" s="462" t="s">
        <v>151</v>
      </c>
      <c r="B22" s="472" t="s">
        <v>272</v>
      </c>
      <c r="C22" s="481"/>
      <c r="D22" s="179" t="s">
        <v>152</v>
      </c>
      <c r="E22" s="28"/>
      <c r="F22" s="469">
        <v>30</v>
      </c>
      <c r="G22" s="479"/>
      <c r="H22" s="479"/>
      <c r="I22" s="448">
        <v>1</v>
      </c>
      <c r="J22" s="448">
        <f>F22*1.5+G22</f>
        <v>45</v>
      </c>
      <c r="K22" s="448">
        <v>3</v>
      </c>
      <c r="L22" s="454" t="s">
        <v>307</v>
      </c>
      <c r="M22" s="415" t="s">
        <v>307</v>
      </c>
    </row>
    <row r="23" spans="1:13">
      <c r="A23" s="463"/>
      <c r="B23" s="467"/>
      <c r="C23" s="482"/>
      <c r="D23" s="211" t="s">
        <v>132</v>
      </c>
      <c r="E23" s="454" t="s">
        <v>341</v>
      </c>
      <c r="F23" s="470"/>
      <c r="G23" s="480"/>
      <c r="H23" s="480"/>
      <c r="I23" s="449"/>
      <c r="J23" s="449"/>
      <c r="K23" s="449"/>
      <c r="L23" s="455"/>
      <c r="M23" s="415"/>
    </row>
    <row r="24" spans="1:13">
      <c r="A24" s="463"/>
      <c r="B24" s="467"/>
      <c r="C24" s="482"/>
      <c r="D24" s="211" t="s">
        <v>133</v>
      </c>
      <c r="E24" s="455"/>
      <c r="F24" s="470"/>
      <c r="G24" s="480"/>
      <c r="H24" s="480"/>
      <c r="I24" s="449"/>
      <c r="J24" s="449"/>
      <c r="K24" s="449"/>
      <c r="L24" s="455"/>
      <c r="M24" s="415"/>
    </row>
    <row r="25" spans="1:13">
      <c r="A25" s="463"/>
      <c r="B25" s="467"/>
      <c r="C25" s="482"/>
      <c r="D25" s="211" t="s">
        <v>134</v>
      </c>
      <c r="E25" s="455"/>
      <c r="F25" s="470"/>
      <c r="G25" s="480"/>
      <c r="H25" s="480"/>
      <c r="I25" s="449"/>
      <c r="J25" s="449"/>
      <c r="K25" s="449"/>
      <c r="L25" s="455"/>
      <c r="M25" s="415"/>
    </row>
    <row r="26" spans="1:13">
      <c r="A26" s="463"/>
      <c r="B26" s="467"/>
      <c r="C26" s="482"/>
      <c r="D26" s="212" t="s">
        <v>135</v>
      </c>
      <c r="E26" s="418"/>
      <c r="F26" s="470"/>
      <c r="G26" s="480"/>
      <c r="H26" s="480"/>
      <c r="I26" s="449"/>
      <c r="J26" s="449"/>
      <c r="K26" s="449"/>
      <c r="L26" s="418"/>
      <c r="M26" s="415"/>
    </row>
    <row r="27" spans="1:13">
      <c r="A27" s="463"/>
      <c r="B27" s="467"/>
      <c r="C27" s="482"/>
      <c r="D27" s="238" t="s">
        <v>153</v>
      </c>
      <c r="E27" s="28"/>
      <c r="F27" s="470"/>
      <c r="G27" s="480"/>
      <c r="H27" s="480"/>
      <c r="I27" s="449"/>
      <c r="J27" s="449"/>
      <c r="K27" s="449"/>
      <c r="L27" s="116" t="s">
        <v>307</v>
      </c>
      <c r="M27" s="116" t="s">
        <v>307</v>
      </c>
    </row>
    <row r="28" spans="1:13" ht="31.5">
      <c r="A28" s="463"/>
      <c r="B28" s="467"/>
      <c r="C28" s="482"/>
      <c r="D28" s="238" t="s">
        <v>137</v>
      </c>
      <c r="E28" s="28"/>
      <c r="F28" s="470"/>
      <c r="G28" s="480"/>
      <c r="H28" s="480"/>
      <c r="I28" s="449"/>
      <c r="J28" s="449"/>
      <c r="K28" s="449"/>
      <c r="L28" s="116" t="s">
        <v>307</v>
      </c>
      <c r="M28" s="116" t="s">
        <v>307</v>
      </c>
    </row>
    <row r="29" spans="1:13" ht="16.5" thickBot="1">
      <c r="A29" s="463"/>
      <c r="B29" s="468"/>
      <c r="C29" s="482"/>
      <c r="D29" s="181" t="s">
        <v>138</v>
      </c>
      <c r="E29" s="28"/>
      <c r="F29" s="470"/>
      <c r="G29" s="480"/>
      <c r="H29" s="480"/>
      <c r="I29" s="449"/>
      <c r="J29" s="449"/>
      <c r="K29" s="449"/>
      <c r="L29" s="116" t="s">
        <v>307</v>
      </c>
      <c r="M29" s="116" t="s">
        <v>307</v>
      </c>
    </row>
    <row r="30" spans="1:13" ht="32.25" thickBot="1">
      <c r="A30" s="463"/>
      <c r="B30" s="450" t="s">
        <v>154</v>
      </c>
      <c r="C30" s="213"/>
      <c r="D30" s="214" t="s">
        <v>155</v>
      </c>
      <c r="E30" s="215"/>
      <c r="F30" s="216">
        <v>60</v>
      </c>
      <c r="G30" s="216">
        <v>30</v>
      </c>
      <c r="H30" s="239"/>
      <c r="I30" s="31"/>
      <c r="J30" s="448">
        <v>240</v>
      </c>
      <c r="K30" s="448">
        <v>9</v>
      </c>
      <c r="L30" s="215"/>
      <c r="M30" s="215"/>
    </row>
    <row r="31" spans="1:13" s="181" customFormat="1" ht="51.95" customHeight="1" thickBot="1">
      <c r="A31" s="463"/>
      <c r="B31" s="451"/>
      <c r="C31" s="213"/>
      <c r="D31" s="113" t="s">
        <v>156</v>
      </c>
      <c r="E31" s="116" t="s">
        <v>342</v>
      </c>
      <c r="F31" s="217">
        <v>60</v>
      </c>
      <c r="G31" s="217">
        <v>30</v>
      </c>
      <c r="H31" s="28"/>
      <c r="I31" s="20">
        <v>1</v>
      </c>
      <c r="J31" s="449"/>
      <c r="K31" s="449"/>
      <c r="L31" s="28" t="s">
        <v>327</v>
      </c>
      <c r="M31" s="28" t="s">
        <v>329</v>
      </c>
    </row>
    <row r="32" spans="1:13" s="181" customFormat="1" ht="32.25" thickBot="1">
      <c r="A32" s="463"/>
      <c r="B32" s="452"/>
      <c r="C32" s="218"/>
      <c r="D32" s="113" t="s">
        <v>157</v>
      </c>
      <c r="E32" s="116" t="s">
        <v>343</v>
      </c>
      <c r="F32" s="219">
        <v>60</v>
      </c>
      <c r="G32" s="219">
        <v>30</v>
      </c>
      <c r="H32" s="220"/>
      <c r="I32" s="129">
        <v>1</v>
      </c>
      <c r="J32" s="453"/>
      <c r="K32" s="453"/>
      <c r="L32" s="28" t="s">
        <v>328</v>
      </c>
      <c r="M32" s="28" t="s">
        <v>309</v>
      </c>
    </row>
    <row r="33" spans="1:13" s="181" customFormat="1">
      <c r="A33" s="463"/>
      <c r="B33" s="434" t="s">
        <v>158</v>
      </c>
      <c r="C33" s="221"/>
      <c r="D33" s="222" t="s">
        <v>159</v>
      </c>
      <c r="E33" s="223"/>
      <c r="F33" s="224"/>
      <c r="G33" s="224">
        <v>90</v>
      </c>
      <c r="H33" s="225"/>
      <c r="I33" s="225"/>
      <c r="J33" s="226">
        <f>F33*1.5+G33</f>
        <v>90</v>
      </c>
      <c r="K33" s="225">
        <v>21</v>
      </c>
      <c r="L33" s="227"/>
      <c r="M33" s="227"/>
    </row>
    <row r="34" spans="1:13" s="181" customFormat="1" ht="47.25">
      <c r="A34" s="463"/>
      <c r="B34" s="434"/>
      <c r="C34" s="228" t="s">
        <v>304</v>
      </c>
      <c r="D34" s="229" t="s">
        <v>160</v>
      </c>
      <c r="E34" s="28" t="s">
        <v>344</v>
      </c>
      <c r="F34" s="230"/>
      <c r="G34" s="192">
        <v>90</v>
      </c>
      <c r="H34" s="20"/>
      <c r="I34" s="20">
        <v>1</v>
      </c>
      <c r="J34" s="20">
        <f>F34*1.5+G34*I34</f>
        <v>90</v>
      </c>
      <c r="K34" s="20">
        <v>6</v>
      </c>
      <c r="L34" s="112" t="s">
        <v>312</v>
      </c>
      <c r="M34" s="112" t="s">
        <v>313</v>
      </c>
    </row>
    <row r="35" spans="1:13" s="181" customFormat="1" ht="16.5" thickBot="1">
      <c r="A35" s="478"/>
      <c r="B35" s="435"/>
      <c r="C35" s="231" t="s">
        <v>305</v>
      </c>
      <c r="D35" s="32" t="s">
        <v>161</v>
      </c>
      <c r="E35" s="32"/>
      <c r="F35" s="197"/>
      <c r="G35" s="197"/>
      <c r="H35" s="129" t="s">
        <v>162</v>
      </c>
      <c r="I35" s="198"/>
      <c r="J35" s="129">
        <f>F35*1.5+G35*I35</f>
        <v>0</v>
      </c>
      <c r="K35" s="20">
        <v>15</v>
      </c>
      <c r="L35" s="28" t="s">
        <v>311</v>
      </c>
      <c r="M35" s="28" t="s">
        <v>233</v>
      </c>
    </row>
    <row r="36" spans="1:13">
      <c r="A36" s="181"/>
      <c r="B36" s="447" t="s">
        <v>164</v>
      </c>
      <c r="C36" s="447"/>
      <c r="D36" s="447"/>
      <c r="E36" s="240"/>
      <c r="F36" s="240">
        <v>300</v>
      </c>
      <c r="G36" s="240">
        <v>190</v>
      </c>
      <c r="H36" s="240"/>
      <c r="I36" s="240"/>
      <c r="J36" s="240">
        <f>SUM(J33+J30+J22+J21+J20+J16+J10+J2)</f>
        <v>797</v>
      </c>
      <c r="K36" s="240">
        <v>60</v>
      </c>
    </row>
    <row r="38" spans="1:13">
      <c r="D38" s="232" t="s">
        <v>163</v>
      </c>
    </row>
  </sheetData>
  <mergeCells count="31">
    <mergeCell ref="A22:A35"/>
    <mergeCell ref="B22:B29"/>
    <mergeCell ref="F22:F29"/>
    <mergeCell ref="G22:G29"/>
    <mergeCell ref="H22:H29"/>
    <mergeCell ref="C22:C29"/>
    <mergeCell ref="A2:A21"/>
    <mergeCell ref="B2:B9"/>
    <mergeCell ref="F2:F9"/>
    <mergeCell ref="B16:B19"/>
    <mergeCell ref="C2:C9"/>
    <mergeCell ref="E3:E6"/>
    <mergeCell ref="M2:M6"/>
    <mergeCell ref="L22:L26"/>
    <mergeCell ref="M22:M26"/>
    <mergeCell ref="K2:K9"/>
    <mergeCell ref="K22:K29"/>
    <mergeCell ref="L2:L6"/>
    <mergeCell ref="I2:I9"/>
    <mergeCell ref="J2:J9"/>
    <mergeCell ref="B10:B15"/>
    <mergeCell ref="G2:G9"/>
    <mergeCell ref="H2:H9"/>
    <mergeCell ref="B36:D36"/>
    <mergeCell ref="J22:J29"/>
    <mergeCell ref="B30:B32"/>
    <mergeCell ref="J30:J32"/>
    <mergeCell ref="K30:K32"/>
    <mergeCell ref="B33:B35"/>
    <mergeCell ref="I22:I29"/>
    <mergeCell ref="E23:E26"/>
  </mergeCells>
  <phoneticPr fontId="14" type="noConversion"/>
  <pageMargins left="0.19685039370078741" right="0.19685039370078741" top="0.19685039370078741" bottom="0.19685039370078741" header="0.51181102362204722" footer="0.51181102362204722"/>
  <pageSetup paperSize="9" scale="46" orientation="landscape" horizontalDpi="4294967292" verticalDpi="4294967292"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11</vt:i4>
      </vt:variant>
    </vt:vector>
  </HeadingPairs>
  <TitlesOfParts>
    <vt:vector size="11" baseType="lpstr">
      <vt:lpstr>DEUST 2</vt:lpstr>
      <vt:lpstr>L1</vt:lpstr>
      <vt:lpstr>L2 APAS</vt:lpstr>
      <vt:lpstr>L2 EM</vt:lpstr>
      <vt:lpstr>L2 ES</vt:lpstr>
      <vt:lpstr>L3 APAS</vt:lpstr>
      <vt:lpstr>L3 EM</vt:lpstr>
      <vt:lpstr>L3 ES</vt:lpstr>
      <vt:lpstr>M1 PRS</vt:lpstr>
      <vt:lpstr>M2 PRS</vt:lpstr>
      <vt:lpstr>Master MEEF</vt:lpstr>
    </vt:vector>
  </TitlesOfParts>
  <Company>université d'artois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Claire Toulotte</dc:creator>
  <cp:lastModifiedBy>Megane Thery</cp:lastModifiedBy>
  <cp:lastPrinted>2024-09-19T10:22:02Z</cp:lastPrinted>
  <dcterms:created xsi:type="dcterms:W3CDTF">2019-10-16T10:45:07Z</dcterms:created>
  <dcterms:modified xsi:type="dcterms:W3CDTF">2024-09-19T10:23:30Z</dcterms:modified>
</cp:coreProperties>
</file>